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g" sheetId="1" r:id="rId3"/>
    <sheet state="visible" name="Al" sheetId="2" r:id="rId4"/>
    <sheet state="visible" name="Au" sheetId="3" r:id="rId5"/>
    <sheet state="visible" name="C" sheetId="4" r:id="rId6"/>
    <sheet state="visible" name="Cr" sheetId="5" r:id="rId7"/>
    <sheet state="visible" name="Cu" sheetId="6" r:id="rId8"/>
    <sheet state="visible" name="ITO" sheetId="7" r:id="rId9"/>
    <sheet state="visible" name="Ni" sheetId="8" r:id="rId10"/>
    <sheet state="visible" name="NiFe 8020" sheetId="9" r:id="rId11"/>
    <sheet state="visible" name="Si" sheetId="10" r:id="rId12"/>
    <sheet state="visible" name="SiO2" sheetId="11" r:id="rId13"/>
    <sheet state="visible" name="Ta" sheetId="12" r:id="rId14"/>
    <sheet state="visible" name="Ti" sheetId="13" r:id="rId15"/>
    <sheet state="visible" name="W" sheetId="14" r:id="rId16"/>
    <sheet state="visible" name="YSZ" sheetId="15" r:id="rId17"/>
    <sheet state="visible" name="All" sheetId="16" r:id="rId18"/>
    <sheet state="visible" name="Relative Cathode Rates" sheetId="17" r:id="rId19"/>
  </sheets>
  <definedNames/>
  <calcPr/>
</workbook>
</file>

<file path=xl/sharedStrings.xml><?xml version="1.0" encoding="utf-8"?>
<sst xmlns="http://schemas.openxmlformats.org/spreadsheetml/2006/main" count="1674" uniqueCount="138">
  <si>
    <t>DENTON SPUTTERING LOG SHEET-Please fill out as completely as possible for characterization and maintenance purposes</t>
  </si>
  <si>
    <t xml:space="preserve">SPUTTER </t>
  </si>
  <si>
    <t>Sputter</t>
  </si>
  <si>
    <t>Calculated</t>
  </si>
  <si>
    <t>Date and</t>
  </si>
  <si>
    <t>Pump</t>
  </si>
  <si>
    <t>Pre-</t>
  </si>
  <si>
    <t>Argon</t>
  </si>
  <si>
    <t>4-point</t>
  </si>
  <si>
    <t>Literature</t>
  </si>
  <si>
    <t>CALCULATOR</t>
  </si>
  <si>
    <t>Time</t>
  </si>
  <si>
    <t>Thickness</t>
  </si>
  <si>
    <t>Log In/</t>
  </si>
  <si>
    <t>Base</t>
  </si>
  <si>
    <t>Down</t>
  </si>
  <si>
    <t>Pressure</t>
  </si>
  <si>
    <t>Film</t>
  </si>
  <si>
    <t>Sheet</t>
  </si>
  <si>
    <t>Bulk</t>
  </si>
  <si>
    <t>Log Out</t>
  </si>
  <si>
    <t>Cathode</t>
  </si>
  <si>
    <t>Power</t>
  </si>
  <si>
    <t>Cap.Man.</t>
  </si>
  <si>
    <t>Flow</t>
  </si>
  <si>
    <t>Resistance</t>
  </si>
  <si>
    <t>Resistivity</t>
  </si>
  <si>
    <t>Rate</t>
  </si>
  <si>
    <t>Stress</t>
  </si>
  <si>
    <t>Run</t>
  </si>
  <si>
    <t>Name/Phone #</t>
  </si>
  <si>
    <t>Times</t>
  </si>
  <si>
    <t>Material</t>
  </si>
  <si>
    <t>Number</t>
  </si>
  <si>
    <t>Substrate</t>
  </si>
  <si>
    <t>(Torr)</t>
  </si>
  <si>
    <t>(hours)</t>
  </si>
  <si>
    <t>(min)</t>
  </si>
  <si>
    <t>(W)</t>
  </si>
  <si>
    <t>(mT)</t>
  </si>
  <si>
    <t>(%)</t>
  </si>
  <si>
    <t>(um)</t>
  </si>
  <si>
    <t>(ohm/sq)</t>
  </si>
  <si>
    <t>(uOhm-cm)</t>
  </si>
  <si>
    <t>(uOhm/cm)</t>
  </si>
  <si>
    <t>(nm/min)</t>
  </si>
  <si>
    <t>MPa</t>
  </si>
  <si>
    <t>Comments</t>
  </si>
  <si>
    <t>More Comments</t>
  </si>
  <si>
    <t>nm/min W</t>
  </si>
  <si>
    <t>#</t>
  </si>
  <si>
    <t>David/Freddy</t>
  </si>
  <si>
    <t>Ag</t>
  </si>
  <si>
    <t>Si and Glass</t>
  </si>
  <si>
    <t>.5 hour</t>
  </si>
  <si>
    <t>2 min</t>
  </si>
  <si>
    <t>Au</t>
  </si>
  <si>
    <t>Si amd Glass</t>
  </si>
  <si>
    <t>Al</t>
  </si>
  <si>
    <t>Changed target in cathode 3 to Ag used cathode 3.</t>
  </si>
  <si>
    <t>Brian</t>
  </si>
  <si>
    <t>Glass</t>
  </si>
  <si>
    <t>1.2 x 10^-6</t>
  </si>
  <si>
    <t>changed target in cathode 1 to Al used cathode 1.</t>
  </si>
  <si>
    <t>Glass and Ge</t>
  </si>
  <si>
    <t>6 x 10-7</t>
  </si>
  <si>
    <t>1 hour</t>
  </si>
  <si>
    <t>1 e-6</t>
  </si>
  <si>
    <t>45 min</t>
  </si>
  <si>
    <t>Cathode 1</t>
  </si>
  <si>
    <t>Brian/Shamita</t>
  </si>
  <si>
    <t>1.9 x 10^-6</t>
  </si>
  <si>
    <t>1 x 10 ^-6</t>
  </si>
  <si>
    <t>110 nm on outside of chuck, 80 nm in very center of chuck</t>
  </si>
  <si>
    <t xml:space="preserve">1.5 min Au, 0.5 min Cr sputtered, sheet resistance is both measured together, as is thickness </t>
  </si>
  <si>
    <t>Cr</t>
  </si>
  <si>
    <t>Cu</t>
  </si>
  <si>
    <t>used cathode 3 did not need to change target</t>
  </si>
  <si>
    <t>C</t>
  </si>
  <si>
    <t>Changed target in cathode 3 to Cu used cathode 3</t>
  </si>
  <si>
    <t>Joe/Steve</t>
  </si>
  <si>
    <t>Glass and ceramic</t>
  </si>
  <si>
    <t>June 2011</t>
  </si>
  <si>
    <t>4" Si</t>
  </si>
  <si>
    <t>Compressive stress, delaminated (buckled) slightly off outside corners of glass slide but stuck to ceramic in the middle</t>
  </si>
  <si>
    <t>6" Si</t>
  </si>
  <si>
    <t>NA</t>
  </si>
  <si>
    <t>NiFe 80:20</t>
  </si>
  <si>
    <t>ITO</t>
  </si>
  <si>
    <t>Cathode 2 is the only RF power supply working, sheet resistance varied from 100 to 150 ohms per square</t>
  </si>
  <si>
    <t>Jennifer Williams</t>
  </si>
  <si>
    <t>n/a</t>
  </si>
  <si>
    <t>Ni</t>
  </si>
  <si>
    <t>cathode 2 is the only clamp ring that the ITO target will fit into, no oxygen was flowed during deposition</t>
  </si>
  <si>
    <t>as-deposited sheet resistance 50 ohms/square, Transmittance (nanospec w/Al slide as reference sample): 520 nm: 91.5%, 640 nm:82%, 780 nm: 94.5%  AFTER ANNEAL: Annealed in oven at atmosphere at 300 C for one hour.  Transmittance after anneal: 520 nm: 90%, 640 nm: 91%, 780 nm: 89% and Sheet Resistance = 8.2 Ohms/Square</t>
  </si>
  <si>
    <t>as-deposited Rs = 70 Ohms/sq, film a little dark, especially in the middle.  Annealed in oven at atmosphere at 300 C for one hour.  Sheet resistance post anneal is 7.96 Ohm/sq</t>
  </si>
  <si>
    <t>cathode 2, no oxygen during dep</t>
  </si>
  <si>
    <t>cathode 3</t>
  </si>
  <si>
    <t>as-deposited Rs = 230 Ohms/sq, film transparency looks uniform.  No anneal.</t>
  </si>
  <si>
    <t>as-deposited Rs = 130 Ohms/sq, film transparency looks uniform.  No anneal.</t>
  </si>
  <si>
    <t>Glass/Si</t>
  </si>
  <si>
    <t>4 e -7</t>
  </si>
  <si>
    <t>Kai</t>
  </si>
  <si>
    <t>2 e-6</t>
  </si>
  <si>
    <t>cathode 1, film tore itself apart during etching because of very high tensile stress</t>
  </si>
  <si>
    <t>Si undoped</t>
  </si>
  <si>
    <t>Sputtered with DC power supply, 850 V approx</t>
  </si>
  <si>
    <t>Faisal C</t>
  </si>
  <si>
    <t>SiO2</t>
  </si>
  <si>
    <t>Si</t>
  </si>
  <si>
    <t>RF Sputtered</t>
  </si>
  <si>
    <t>Ti</t>
  </si>
  <si>
    <t>Changed target in cathode 3 to Ti used cathode 3.</t>
  </si>
  <si>
    <t>Faisal</t>
  </si>
  <si>
    <t>W</t>
  </si>
  <si>
    <t>Glass and parylene coated glass and Si</t>
  </si>
  <si>
    <t>5/26/09\</t>
  </si>
  <si>
    <t>7 x 10^-7</t>
  </si>
  <si>
    <t>Ta</t>
  </si>
  <si>
    <t>comp</t>
  </si>
  <si>
    <t>W will only fit in cathode 2 ring.  Film was too compressive and buckled off glass substrate.  Film also buckled a little off of parylene coated substrates.</t>
  </si>
  <si>
    <t>Steve M</t>
  </si>
  <si>
    <t>Glass and photoresist coated Si</t>
  </si>
  <si>
    <t>2 x 10^-6</t>
  </si>
  <si>
    <t>Film was way too compressive and buckled a little off glass substrate.  Film also buckled completely off photoresist coated substrates.</t>
  </si>
  <si>
    <t>YSZ</t>
  </si>
  <si>
    <t>7 x 10^-6</t>
  </si>
  <si>
    <t>RF power supply 2 used on cathode 2</t>
  </si>
  <si>
    <t>Target from materials science dept</t>
  </si>
  <si>
    <t>RELATIVE CATHODE SPUTTER RATES (DC Power Supply)</t>
  </si>
  <si>
    <t xml:space="preserve">CATHODE 1: </t>
  </si>
  <si>
    <t>CATHODE 2:</t>
  </si>
  <si>
    <t>CATHODE 3:</t>
  </si>
  <si>
    <t>RELATIVE CATHODE SPUTTER RATES</t>
  </si>
  <si>
    <t>CATHODE 1: 1.3</t>
  </si>
  <si>
    <t>CATHODE 2: 1.1</t>
  </si>
  <si>
    <t>CATHODE 3: 1.0</t>
  </si>
  <si>
    <t>as-deposited Rs = 70 Ohms/sq, film a little dark, especially in the middle.  Stopped every minute to not overheat kapton tape.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</si>
</sst>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"/>
  </numFmts>
  <fonts count="6">
    <font>
      <sz val="10.0"/>
      <color rgb="FF000000"/>
      <name val="Arial"/>
    </font>
    <font>
      <sz val="14.0"/>
      <color rgb="FF000000"/>
    </font>
    <font>
      <sz val="10.0"/>
      <color rgb="FF000000"/>
    </font>
    <font>
      <b/>
      <sz val="10.0"/>
      <color rgb="FF000000"/>
    </font>
    <font>
      <b/>
      <sz val="10.0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wrapText="1"/>
    </xf>
    <xf borderId="0" fillId="0" fontId="1" numFmtId="0" xfId="0" applyAlignment="1" applyFont="1">
      <alignment horizontal="fill"/>
    </xf>
    <xf borderId="0" fillId="0" fontId="2" numFmtId="0" xfId="0" applyAlignment="1" applyFont="1">
      <alignment horizontal="fill"/>
    </xf>
    <xf borderId="0" fillId="0" fontId="2" numFmtId="4" xfId="0" applyAlignment="1" applyFont="1" applyNumberFormat="1">
      <alignment horizontal="fill"/>
    </xf>
    <xf borderId="0" fillId="0" fontId="3" numFmtId="0" xfId="0" applyAlignment="1" applyFont="1">
      <alignment horizontal="fill"/>
    </xf>
    <xf borderId="0" fillId="0" fontId="4" numFmtId="0" xfId="0" applyAlignment="1" applyFont="1">
      <alignment wrapText="1"/>
    </xf>
    <xf borderId="0" fillId="0" fontId="2" numFmtId="0" xfId="0" applyAlignment="1" applyFont="1">
      <alignment horizontal="fill"/>
    </xf>
    <xf borderId="0" fillId="0" fontId="5" numFmtId="0" xfId="0" applyAlignment="1" applyFont="1">
      <alignment wrapText="1"/>
    </xf>
    <xf borderId="0" fillId="0" fontId="2" numFmtId="4" xfId="0" applyAlignment="1" applyFont="1" applyNumberFormat="1">
      <alignment horizontal="fill"/>
    </xf>
    <xf borderId="0" fillId="0" fontId="2" numFmtId="14" xfId="0" applyAlignment="1" applyFont="1" applyNumberFormat="1">
      <alignment horizontal="fill"/>
    </xf>
    <xf borderId="0" fillId="0" fontId="2" numFmtId="0" xfId="0" applyAlignment="1" applyFont="1">
      <alignment horizontal="left" readingOrder="1" vertical="top" wrapText="1"/>
    </xf>
    <xf borderId="0" fillId="0" fontId="2" numFmtId="0" xfId="0" applyAlignment="1" applyFont="1">
      <alignment wrapText="1"/>
    </xf>
    <xf borderId="0" fillId="0" fontId="2" numFmtId="10" xfId="0" applyAlignment="1" applyFont="1" applyNumberFormat="1">
      <alignment horizontal="left" readingOrder="1" vertical="top" wrapText="1"/>
    </xf>
    <xf borderId="0" fillId="0" fontId="2" numFmtId="0" xfId="0" applyAlignment="1" applyFont="1">
      <alignment horizontal="fill"/>
    </xf>
    <xf borderId="0" fillId="0" fontId="2" numFmtId="10" xfId="0" applyAlignment="1" applyFont="1" applyNumberFormat="1">
      <alignment horizontal="fill"/>
    </xf>
    <xf borderId="0" fillId="0" fontId="3" numFmtId="164" xfId="0" applyAlignment="1" applyFont="1" applyNumberFormat="1">
      <alignment horizontal="fill"/>
    </xf>
    <xf borderId="0" fillId="0" fontId="5" numFmtId="164" xfId="0" applyAlignment="1" applyFont="1" applyNumberFormat="1">
      <alignment wrapText="1"/>
    </xf>
    <xf borderId="0" fillId="0" fontId="5" numFmtId="164" xfId="0" applyAlignment="1" applyFont="1" applyNumberFormat="1">
      <alignment wrapText="1"/>
    </xf>
    <xf borderId="0" fillId="0" fontId="2" numFmtId="164" xfId="0" applyAlignment="1" applyFont="1" applyNumberFormat="1">
      <alignment horizontal="fill"/>
    </xf>
    <xf borderId="0" fillId="0" fontId="2" numFmtId="164" xfId="0" applyAlignment="1" applyFont="1" applyNumberFormat="1">
      <alignment horizontal="fill"/>
    </xf>
    <xf borderId="0" fillId="0" fontId="2" numFmtId="0" xfId="0" applyAlignment="1" applyFont="1">
      <alignment horizontal="fill"/>
    </xf>
    <xf borderId="0" fillId="0" fontId="2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Al Sputter Rate Run Chart - Denton </a:t>
            </a:r>
          </a:p>
        </c:rich>
      </c:tx>
      <c:overlay val="0"/>
    </c:title>
    <c:plotArea>
      <c:layout/>
    </c:plotArea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Au Sputter Rate Run Chart - Denton</a:t>
            </a:r>
          </a:p>
        </c:rich>
      </c:tx>
      <c:overlay val="0"/>
    </c:title>
    <c:plotArea>
      <c:layout/>
    </c:plotArea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Au Sputter Rate Run Chart - Denton</a:t>
            </a:r>
          </a:p>
        </c:rich>
      </c:tx>
      <c:overlay val="0"/>
    </c:title>
    <c:plotArea>
      <c:layout/>
    </c:plotArea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ITO Sputter Rate Run Chart - Denton</a:t>
            </a:r>
          </a:p>
        </c:rich>
      </c:tx>
      <c:overlay val="0"/>
    </c:title>
    <c:plotArea>
      <c:layout/>
    </c:plotArea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Ni Sputter Rate Run Chart - Denton</a:t>
            </a:r>
          </a:p>
        </c:rich>
      </c:tx>
      <c:overlay val="0"/>
    </c:title>
    <c:plotArea>
      <c:layout/>
    </c:plotArea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Si Sputter Rate Run Chart - Denton</a:t>
            </a:r>
          </a:p>
        </c:rich>
      </c:tx>
      <c:overlay val="0"/>
    </c:title>
    <c:plotArea>
      <c:layout/>
    </c:plotArea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Ta Sputter Rate Run Chart - Denton</a:t>
            </a:r>
          </a:p>
        </c:rich>
      </c:tx>
      <c:overlay val="0"/>
    </c:title>
    <c:plotArea>
      <c:layout/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438150</xdr:colOff>
      <xdr:row>8</xdr:row>
      <xdr:rowOff>542925</xdr:rowOff>
    </xdr:from>
    <xdr:to>
      <xdr:col>9</xdr:col>
      <xdr:colOff>104775</xdr:colOff>
      <xdr:row>27</xdr:row>
      <xdr:rowOff>47625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9525</xdr:colOff>
      <xdr:row>9</xdr:row>
      <xdr:rowOff>571500</xdr:rowOff>
    </xdr:from>
    <xdr:to>
      <xdr:col>6</xdr:col>
      <xdr:colOff>276225</xdr:colOff>
      <xdr:row>25</xdr:row>
      <xdr:rowOff>95250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9525</xdr:colOff>
      <xdr:row>9</xdr:row>
      <xdr:rowOff>571500</xdr:rowOff>
    </xdr:from>
    <xdr:to>
      <xdr:col>6</xdr:col>
      <xdr:colOff>276225</xdr:colOff>
      <xdr:row>25</xdr:row>
      <xdr:rowOff>95250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447675</xdr:colOff>
      <xdr:row>11</xdr:row>
      <xdr:rowOff>123825</xdr:rowOff>
    </xdr:from>
    <xdr:to>
      <xdr:col>7</xdr:col>
      <xdr:colOff>200025</xdr:colOff>
      <xdr:row>30</xdr:row>
      <xdr:rowOff>95250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466725</xdr:colOff>
      <xdr:row>10</xdr:row>
      <xdr:rowOff>142875</xdr:rowOff>
    </xdr:from>
    <xdr:to>
      <xdr:col>7</xdr:col>
      <xdr:colOff>219075</xdr:colOff>
      <xdr:row>29</xdr:row>
      <xdr:rowOff>114300</xdr:rowOff>
    </xdr:to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142875</xdr:colOff>
      <xdr:row>7</xdr:row>
      <xdr:rowOff>495300</xdr:rowOff>
    </xdr:from>
    <xdr:to>
      <xdr:col>8</xdr:col>
      <xdr:colOff>323850</xdr:colOff>
      <xdr:row>23</xdr:row>
      <xdr:rowOff>19050</xdr:rowOff>
    </xdr:to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142875</xdr:colOff>
      <xdr:row>7</xdr:row>
      <xdr:rowOff>495300</xdr:rowOff>
    </xdr:from>
    <xdr:to>
      <xdr:col>8</xdr:col>
      <xdr:colOff>323850</xdr:colOff>
      <xdr:row>23</xdr:row>
      <xdr:rowOff>19050</xdr:rowOff>
    </xdr:to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51</v>
      </c>
      <c r="B6" s="9">
        <v>39889.0</v>
      </c>
      <c r="C6" s="10" t="s">
        <v>52</v>
      </c>
      <c r="D6" s="11">
        <v>3.0</v>
      </c>
      <c r="E6" s="6" t="s">
        <v>53</v>
      </c>
      <c r="F6" s="6">
        <v>0.85</v>
      </c>
      <c r="G6" s="6" t="s">
        <v>54</v>
      </c>
      <c r="H6" s="10" t="s">
        <v>55</v>
      </c>
      <c r="I6" s="10">
        <v>15.0</v>
      </c>
      <c r="J6" s="10">
        <v>100.0</v>
      </c>
      <c r="K6" s="10">
        <v>2.5</v>
      </c>
      <c r="L6" s="12">
        <v>0.25</v>
      </c>
      <c r="M6" s="6">
        <v>0.867</v>
      </c>
      <c r="N6" s="6">
        <v>0.019</v>
      </c>
      <c r="O6" s="13">
        <f t="shared" ref="O6:O8" si="1">N6*100*M6</f>
        <v>1.6473</v>
      </c>
      <c r="P6" s="6">
        <v>1.6</v>
      </c>
      <c r="Q6" s="3">
        <f t="shared" ref="Q6:Q8" si="2">1000*M6/I6</f>
        <v>57.8</v>
      </c>
      <c r="R6" s="6">
        <v>122.8</v>
      </c>
      <c r="S6" s="6">
        <v>100.0</v>
      </c>
      <c r="T6" s="6">
        <v>2.0</v>
      </c>
      <c r="U6" s="13">
        <f t="shared" ref="U6:U8" si="3">Q6*T6*0.001*(S6/J6)</f>
        <v>0.1156</v>
      </c>
      <c r="V6" s="6" t="s">
        <v>59</v>
      </c>
      <c r="W6" s="2"/>
      <c r="X6" s="13">
        <f t="shared" ref="X6:X30" si="4">Q6/J6</f>
        <v>0.578</v>
      </c>
      <c r="Y6" s="6">
        <v>1.0</v>
      </c>
    </row>
    <row r="7" ht="49.5" customHeight="1">
      <c r="A7" s="6" t="s">
        <v>60</v>
      </c>
      <c r="B7" s="9">
        <v>40156.0</v>
      </c>
      <c r="C7" s="6" t="s">
        <v>52</v>
      </c>
      <c r="D7" s="6">
        <v>1.0</v>
      </c>
      <c r="E7" s="6" t="s">
        <v>61</v>
      </c>
      <c r="F7" s="6" t="s">
        <v>62</v>
      </c>
      <c r="G7" s="6">
        <v>0.5</v>
      </c>
      <c r="H7" s="6" t="s">
        <v>55</v>
      </c>
      <c r="I7" s="6">
        <v>2.0</v>
      </c>
      <c r="J7" s="6">
        <v>100.0</v>
      </c>
      <c r="K7" s="6">
        <v>2.6</v>
      </c>
      <c r="L7" s="14">
        <v>0.3</v>
      </c>
      <c r="M7" s="6">
        <v>0.175</v>
      </c>
      <c r="N7" s="6">
        <v>0.135</v>
      </c>
      <c r="O7" s="13">
        <f t="shared" si="1"/>
        <v>2.3625</v>
      </c>
      <c r="P7" s="6">
        <v>1.6</v>
      </c>
      <c r="Q7" s="3">
        <f t="shared" si="2"/>
        <v>87.5</v>
      </c>
      <c r="R7" s="6">
        <v>0.0</v>
      </c>
      <c r="S7" s="6">
        <v>100.0</v>
      </c>
      <c r="T7" s="6">
        <v>2.0</v>
      </c>
      <c r="U7" s="13">
        <f t="shared" si="3"/>
        <v>0.175</v>
      </c>
      <c r="V7" s="6" t="s">
        <v>69</v>
      </c>
      <c r="W7" s="2"/>
      <c r="X7" s="13">
        <f t="shared" si="4"/>
        <v>0.875</v>
      </c>
      <c r="Y7" s="13">
        <f t="shared" ref="Y7:Y30" si="5">Y6+1</f>
        <v>2</v>
      </c>
    </row>
    <row r="8" ht="49.5" customHeight="1">
      <c r="A8" s="6" t="s">
        <v>70</v>
      </c>
      <c r="B8" s="9">
        <v>40345.0</v>
      </c>
      <c r="C8" s="6" t="s">
        <v>52</v>
      </c>
      <c r="D8" s="6">
        <v>3.0</v>
      </c>
      <c r="E8" s="6" t="s">
        <v>61</v>
      </c>
      <c r="F8" s="6" t="s">
        <v>71</v>
      </c>
      <c r="G8" s="6">
        <v>1.0</v>
      </c>
      <c r="H8" s="6" t="s">
        <v>55</v>
      </c>
      <c r="I8" s="6">
        <v>1.5</v>
      </c>
      <c r="J8" s="6">
        <v>100.0</v>
      </c>
      <c r="K8" s="6">
        <v>3.1</v>
      </c>
      <c r="L8" s="14">
        <v>0.3</v>
      </c>
      <c r="M8" s="6">
        <v>0.11</v>
      </c>
      <c r="N8" s="6">
        <v>0.31</v>
      </c>
      <c r="O8" s="13">
        <f t="shared" si="1"/>
        <v>3.41</v>
      </c>
      <c r="P8" s="6">
        <v>1.6</v>
      </c>
      <c r="Q8" s="3">
        <f t="shared" si="2"/>
        <v>73.33333333</v>
      </c>
      <c r="R8" s="6">
        <v>0.0</v>
      </c>
      <c r="S8" s="6">
        <v>100.0</v>
      </c>
      <c r="T8" s="6">
        <v>2.0</v>
      </c>
      <c r="U8" s="13">
        <f t="shared" si="3"/>
        <v>0.1466666667</v>
      </c>
      <c r="V8" s="6" t="s">
        <v>73</v>
      </c>
      <c r="W8" s="2"/>
      <c r="X8" s="13">
        <f t="shared" si="4"/>
        <v>0.7333333333</v>
      </c>
      <c r="Y8" s="13">
        <f t="shared" si="5"/>
        <v>3</v>
      </c>
    </row>
    <row r="9">
      <c r="A9" s="2"/>
      <c r="C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4"/>
        <v>#DIV/0!</v>
      </c>
      <c r="Y9" s="13">
        <f t="shared" si="5"/>
        <v>4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4"/>
        <v>#DIV/0!</v>
      </c>
      <c r="Y10" s="13">
        <f t="shared" si="5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4"/>
        <v>#DIV/0!</v>
      </c>
      <c r="Y11" s="13">
        <f t="shared" si="5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4"/>
        <v>#DIV/0!</v>
      </c>
      <c r="Y12" s="13">
        <f t="shared" si="5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4"/>
        <v>#DIV/0!</v>
      </c>
      <c r="Y13" s="13">
        <f t="shared" si="5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4"/>
        <v>#DIV/0!</v>
      </c>
      <c r="Y14" s="13">
        <f t="shared" si="5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4"/>
        <v>#DIV/0!</v>
      </c>
      <c r="Y15" s="13">
        <f t="shared" si="5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4"/>
        <v>#DIV/0!</v>
      </c>
      <c r="Y16" s="13">
        <f t="shared" si="5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4"/>
        <v>#DIV/0!</v>
      </c>
      <c r="Y17" s="13">
        <f t="shared" si="5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4"/>
        <v>#DIV/0!</v>
      </c>
      <c r="Y18" s="13">
        <f t="shared" si="5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4"/>
        <v>#DIV/0!</v>
      </c>
      <c r="Y19" s="13">
        <f t="shared" si="5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4"/>
        <v>#DIV/0!</v>
      </c>
      <c r="Y20" s="13">
        <f t="shared" si="5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4"/>
        <v>#DIV/0!</v>
      </c>
      <c r="Y21" s="13">
        <f t="shared" si="5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4"/>
        <v>#DIV/0!</v>
      </c>
      <c r="Y22" s="13">
        <f t="shared" si="5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4"/>
        <v>#DIV/0!</v>
      </c>
      <c r="Y23" s="13">
        <f t="shared" si="5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4"/>
        <v>#DIV/0!</v>
      </c>
      <c r="Y24" s="13">
        <f t="shared" si="5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4"/>
        <v>#DIV/0!</v>
      </c>
      <c r="Y25" s="13">
        <f t="shared" si="5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4"/>
        <v>#DIV/0!</v>
      </c>
      <c r="Y26" s="13">
        <f t="shared" si="5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4"/>
        <v>#DIV/0!</v>
      </c>
      <c r="Y27" s="13">
        <f t="shared" si="5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4"/>
        <v>#DIV/0!</v>
      </c>
      <c r="Y28" s="13">
        <f t="shared" si="5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4"/>
        <v>#DIV/0!</v>
      </c>
      <c r="Y29" s="13">
        <f t="shared" si="5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4"/>
        <v>#DIV/0!</v>
      </c>
      <c r="Y30" s="13">
        <f t="shared" si="5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51</v>
      </c>
      <c r="B6" s="9">
        <v>39861.0</v>
      </c>
      <c r="C6" s="10" t="s">
        <v>58</v>
      </c>
      <c r="D6" s="11">
        <v>1.0</v>
      </c>
      <c r="E6" s="6" t="s">
        <v>53</v>
      </c>
      <c r="F6" s="6">
        <v>0.96</v>
      </c>
      <c r="G6" s="6" t="s">
        <v>54</v>
      </c>
      <c r="H6" s="10" t="s">
        <v>55</v>
      </c>
      <c r="I6" s="10">
        <v>15.0</v>
      </c>
      <c r="J6" s="10">
        <v>100.0</v>
      </c>
      <c r="K6" s="10">
        <v>2.64</v>
      </c>
      <c r="L6" s="10">
        <v>25.0</v>
      </c>
      <c r="M6" s="6">
        <v>0.478</v>
      </c>
      <c r="N6" s="6">
        <v>0.0747</v>
      </c>
      <c r="O6" s="13">
        <f t="shared" ref="O6:O8" si="1">N6*100*M6</f>
        <v>3.57066</v>
      </c>
      <c r="P6" s="6">
        <v>2.8</v>
      </c>
      <c r="Q6" s="3">
        <f t="shared" ref="Q6:Q8" si="2">1000*M6/I6</f>
        <v>31.86666667</v>
      </c>
      <c r="R6" s="6">
        <v>-18.7</v>
      </c>
      <c r="S6" s="6">
        <v>300.0</v>
      </c>
      <c r="T6" s="6">
        <v>10.5</v>
      </c>
      <c r="U6" s="13">
        <f t="shared" ref="U6:U8" si="3">Q6*T6*0.001*(S6/J6)</f>
        <v>1.0038</v>
      </c>
      <c r="V6" s="6" t="s">
        <v>63</v>
      </c>
      <c r="W6" s="2"/>
      <c r="X6" s="13">
        <f t="shared" ref="X6:X30" si="4">Q6/J6</f>
        <v>0.3186666667</v>
      </c>
      <c r="Y6" s="6">
        <v>1.0</v>
      </c>
    </row>
    <row r="7" ht="49.5" customHeight="1">
      <c r="A7" s="6" t="s">
        <v>60</v>
      </c>
      <c r="B7" s="9">
        <v>40043.0</v>
      </c>
      <c r="C7" s="10" t="s">
        <v>58</v>
      </c>
      <c r="D7" s="11">
        <v>1.0</v>
      </c>
      <c r="E7" s="6" t="s">
        <v>64</v>
      </c>
      <c r="F7" s="6" t="s">
        <v>65</v>
      </c>
      <c r="G7" s="6" t="s">
        <v>66</v>
      </c>
      <c r="H7" s="10">
        <v>2.0</v>
      </c>
      <c r="I7" s="10">
        <v>11.0</v>
      </c>
      <c r="J7" s="10">
        <v>300.0</v>
      </c>
      <c r="K7" s="10">
        <v>3.3</v>
      </c>
      <c r="L7" s="10">
        <v>30.0</v>
      </c>
      <c r="M7" s="6">
        <v>0.86</v>
      </c>
      <c r="N7" s="6">
        <v>0.045</v>
      </c>
      <c r="O7" s="13">
        <f t="shared" si="1"/>
        <v>3.87</v>
      </c>
      <c r="P7" s="6">
        <v>2.8</v>
      </c>
      <c r="Q7" s="3">
        <f t="shared" si="2"/>
        <v>78.18181818</v>
      </c>
      <c r="R7" s="2"/>
      <c r="S7" s="6">
        <v>50.0</v>
      </c>
      <c r="T7" s="6">
        <v>8.0</v>
      </c>
      <c r="U7" s="13">
        <f t="shared" si="3"/>
        <v>0.1042424242</v>
      </c>
      <c r="V7" s="6" t="s">
        <v>63</v>
      </c>
      <c r="W7" s="2"/>
      <c r="X7" s="13">
        <f t="shared" si="4"/>
        <v>0.2606060606</v>
      </c>
      <c r="Y7" s="13">
        <f t="shared" ref="Y7:Y30" si="5">Y6+1</f>
        <v>2</v>
      </c>
    </row>
    <row r="8" ht="49.5" customHeight="1">
      <c r="A8" s="6" t="s">
        <v>60</v>
      </c>
      <c r="B8" s="9">
        <v>40123.0</v>
      </c>
      <c r="C8" s="6" t="s">
        <v>58</v>
      </c>
      <c r="D8" s="6">
        <v>1.0</v>
      </c>
      <c r="E8" s="6" t="s">
        <v>61</v>
      </c>
      <c r="F8" s="6" t="s">
        <v>72</v>
      </c>
      <c r="G8" s="6" t="s">
        <v>66</v>
      </c>
      <c r="H8" s="6">
        <v>2.0</v>
      </c>
      <c r="I8" s="6">
        <v>6.0</v>
      </c>
      <c r="J8" s="6">
        <v>100.0</v>
      </c>
      <c r="K8" s="6">
        <v>2.7</v>
      </c>
      <c r="L8" s="6">
        <v>25.0</v>
      </c>
      <c r="M8" s="6">
        <v>0.2</v>
      </c>
      <c r="N8" s="6">
        <v>0.18</v>
      </c>
      <c r="O8" s="13">
        <f t="shared" si="1"/>
        <v>3.6</v>
      </c>
      <c r="P8" s="6">
        <v>2.8</v>
      </c>
      <c r="Q8" s="3">
        <f t="shared" si="2"/>
        <v>33.33333333</v>
      </c>
      <c r="R8" s="2"/>
      <c r="S8" s="6">
        <v>50.0</v>
      </c>
      <c r="T8" s="6">
        <v>8.0</v>
      </c>
      <c r="U8" s="13">
        <f t="shared" si="3"/>
        <v>0.1333333333</v>
      </c>
      <c r="V8" s="2"/>
      <c r="W8" s="2"/>
      <c r="X8" s="13">
        <f t="shared" si="4"/>
        <v>0.3333333333</v>
      </c>
      <c r="Y8" s="13">
        <f t="shared" si="5"/>
        <v>3</v>
      </c>
    </row>
    <row r="9" ht="4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4"/>
        <v>#DIV/0!</v>
      </c>
      <c r="Y9" s="13">
        <f t="shared" si="5"/>
        <v>4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4"/>
        <v>#DIV/0!</v>
      </c>
      <c r="Y10" s="13">
        <f t="shared" si="5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4"/>
        <v>#DIV/0!</v>
      </c>
      <c r="Y11" s="13">
        <f t="shared" si="5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4"/>
        <v>#DIV/0!</v>
      </c>
      <c r="Y12" s="13">
        <f t="shared" si="5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4"/>
        <v>#DIV/0!</v>
      </c>
      <c r="Y13" s="13">
        <f t="shared" si="5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4"/>
        <v>#DIV/0!</v>
      </c>
      <c r="Y14" s="13">
        <f t="shared" si="5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4"/>
        <v>#DIV/0!</v>
      </c>
      <c r="Y15" s="13">
        <f t="shared" si="5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4"/>
        <v>#DIV/0!</v>
      </c>
      <c r="Y16" s="13">
        <f t="shared" si="5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4"/>
        <v>#DIV/0!</v>
      </c>
      <c r="Y17" s="13">
        <f t="shared" si="5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4"/>
        <v>#DIV/0!</v>
      </c>
      <c r="Y18" s="13">
        <f t="shared" si="5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4"/>
        <v>#DIV/0!</v>
      </c>
      <c r="Y19" s="13">
        <f t="shared" si="5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4"/>
        <v>#DIV/0!</v>
      </c>
      <c r="Y20" s="13">
        <f t="shared" si="5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4"/>
        <v>#DIV/0!</v>
      </c>
      <c r="Y21" s="13">
        <f t="shared" si="5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4"/>
        <v>#DIV/0!</v>
      </c>
      <c r="Y22" s="13">
        <f t="shared" si="5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4"/>
        <v>#DIV/0!</v>
      </c>
      <c r="Y23" s="13">
        <f t="shared" si="5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4"/>
        <v>#DIV/0!</v>
      </c>
      <c r="Y24" s="13">
        <f t="shared" si="5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4"/>
        <v>#DIV/0!</v>
      </c>
      <c r="Y25" s="13">
        <f t="shared" si="5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4"/>
        <v>#DIV/0!</v>
      </c>
      <c r="Y26" s="13">
        <f t="shared" si="5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4"/>
        <v>#DIV/0!</v>
      </c>
      <c r="Y27" s="13">
        <f t="shared" si="5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4"/>
        <v>#DIV/0!</v>
      </c>
      <c r="Y28" s="13">
        <f t="shared" si="5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4"/>
        <v>#DIV/0!</v>
      </c>
      <c r="Y29" s="13">
        <f t="shared" si="5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4"/>
        <v>#DIV/0!</v>
      </c>
      <c r="Y30" s="13">
        <f t="shared" si="5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51</v>
      </c>
      <c r="B6" s="2"/>
      <c r="C6" s="10" t="s">
        <v>56</v>
      </c>
      <c r="D6" s="11">
        <v>3.0</v>
      </c>
      <c r="E6" s="6" t="s">
        <v>57</v>
      </c>
      <c r="F6" s="6">
        <v>0.85</v>
      </c>
      <c r="G6" s="6" t="s">
        <v>54</v>
      </c>
      <c r="H6" s="10" t="s">
        <v>55</v>
      </c>
      <c r="I6" s="10">
        <v>15.0</v>
      </c>
      <c r="J6" s="10">
        <v>100.0</v>
      </c>
      <c r="K6" s="10">
        <v>2.3</v>
      </c>
      <c r="L6" s="12">
        <v>0.25</v>
      </c>
      <c r="M6" s="6">
        <v>0.617</v>
      </c>
      <c r="N6" s="6">
        <v>0.0333</v>
      </c>
      <c r="O6" s="13">
        <f t="shared" ref="O6:O9" si="1">N6*100*M6</f>
        <v>2.05461</v>
      </c>
      <c r="P6" s="6">
        <v>2.4</v>
      </c>
      <c r="Q6" s="3">
        <f t="shared" ref="Q6:Q9" si="2">1000*M6/I6</f>
        <v>41.13333333</v>
      </c>
      <c r="R6" s="6">
        <v>43.6</v>
      </c>
      <c r="S6" s="6">
        <v>50.0</v>
      </c>
      <c r="T6" s="6">
        <v>1.5</v>
      </c>
      <c r="U6" s="13">
        <f t="shared" ref="U6:U9" si="3">Q6*T6*0.001*(S6/J6)</f>
        <v>0.03085</v>
      </c>
      <c r="V6" s="2"/>
      <c r="W6" s="2"/>
      <c r="X6" s="13">
        <f t="shared" ref="X6:X30" si="4">Q6/J6</f>
        <v>0.4113333333</v>
      </c>
      <c r="Y6" s="6">
        <v>1.0</v>
      </c>
    </row>
    <row r="7" ht="49.5" customHeight="1">
      <c r="A7" s="6" t="s">
        <v>60</v>
      </c>
      <c r="B7" s="9">
        <v>39996.0</v>
      </c>
      <c r="C7" s="6" t="s">
        <v>56</v>
      </c>
      <c r="D7" s="6">
        <v>3.0</v>
      </c>
      <c r="E7" s="6" t="s">
        <v>61</v>
      </c>
      <c r="F7" s="6" t="s">
        <v>67</v>
      </c>
      <c r="G7" s="6" t="s">
        <v>68</v>
      </c>
      <c r="H7" s="6">
        <v>0.25</v>
      </c>
      <c r="I7" s="6">
        <v>12.0</v>
      </c>
      <c r="J7" s="6">
        <v>200.0</v>
      </c>
      <c r="K7" s="6">
        <v>3.3</v>
      </c>
      <c r="L7" s="14">
        <v>0.3</v>
      </c>
      <c r="M7" s="6">
        <v>0.925</v>
      </c>
      <c r="N7" s="6">
        <v>0.068</v>
      </c>
      <c r="O7" s="13">
        <f t="shared" si="1"/>
        <v>6.29</v>
      </c>
      <c r="P7" s="2"/>
      <c r="Q7" s="3">
        <f t="shared" si="2"/>
        <v>77.08333333</v>
      </c>
      <c r="R7" s="2"/>
      <c r="S7" s="6">
        <v>50.0</v>
      </c>
      <c r="T7" s="6">
        <v>1.5</v>
      </c>
      <c r="U7" s="13">
        <f t="shared" si="3"/>
        <v>0.02890625</v>
      </c>
      <c r="V7" s="2"/>
      <c r="W7" s="2"/>
      <c r="X7" s="13">
        <f t="shared" si="4"/>
        <v>0.3854166667</v>
      </c>
      <c r="Y7" s="13">
        <f t="shared" ref="Y7:Y30" si="5">Y6+1</f>
        <v>2</v>
      </c>
    </row>
    <row r="8" ht="49.5" customHeight="1">
      <c r="A8" s="6" t="s">
        <v>60</v>
      </c>
      <c r="B8" s="9">
        <v>39996.0</v>
      </c>
      <c r="C8" s="6" t="s">
        <v>56</v>
      </c>
      <c r="D8" s="6">
        <v>3.0</v>
      </c>
      <c r="E8" s="6" t="s">
        <v>61</v>
      </c>
      <c r="F8" s="6" t="s">
        <v>67</v>
      </c>
      <c r="G8" s="6" t="s">
        <v>68</v>
      </c>
      <c r="H8" s="6">
        <v>0.25</v>
      </c>
      <c r="I8" s="6">
        <v>3.0</v>
      </c>
      <c r="J8" s="6">
        <v>50.0</v>
      </c>
      <c r="K8" s="6">
        <v>3.3</v>
      </c>
      <c r="L8" s="14">
        <v>0.3</v>
      </c>
      <c r="M8" s="6">
        <v>0.075</v>
      </c>
      <c r="N8" s="6">
        <v>0.84</v>
      </c>
      <c r="O8" s="13">
        <f t="shared" si="1"/>
        <v>6.3</v>
      </c>
      <c r="P8" s="2"/>
      <c r="Q8" s="3">
        <f t="shared" si="2"/>
        <v>25</v>
      </c>
      <c r="R8" s="2"/>
      <c r="S8" s="6">
        <v>50.0</v>
      </c>
      <c r="T8" s="6">
        <v>1.5</v>
      </c>
      <c r="U8" s="13">
        <f t="shared" si="3"/>
        <v>0.0375</v>
      </c>
      <c r="V8" s="2"/>
      <c r="W8" s="2"/>
      <c r="X8" s="13">
        <f t="shared" si="4"/>
        <v>0.5</v>
      </c>
      <c r="Y8" s="13">
        <f t="shared" si="5"/>
        <v>3</v>
      </c>
    </row>
    <row r="9" ht="49.5" customHeight="1">
      <c r="A9" s="6" t="s">
        <v>60</v>
      </c>
      <c r="B9" s="9">
        <v>40058.0</v>
      </c>
      <c r="C9" s="6" t="s">
        <v>56</v>
      </c>
      <c r="D9" s="6">
        <v>3.0</v>
      </c>
      <c r="E9" s="6" t="s">
        <v>61</v>
      </c>
      <c r="F9" s="6" t="s">
        <v>67</v>
      </c>
      <c r="G9" s="6" t="s">
        <v>68</v>
      </c>
      <c r="H9" s="6">
        <v>0.25</v>
      </c>
      <c r="I9" s="6">
        <v>2.0</v>
      </c>
      <c r="J9" s="6">
        <v>50.0</v>
      </c>
      <c r="K9" s="6">
        <v>3.3</v>
      </c>
      <c r="L9" s="14">
        <v>0.3</v>
      </c>
      <c r="M9" s="6">
        <v>0.04</v>
      </c>
      <c r="N9" s="6">
        <v>1.63</v>
      </c>
      <c r="O9" s="13">
        <f t="shared" si="1"/>
        <v>6.52</v>
      </c>
      <c r="P9" s="2"/>
      <c r="Q9" s="3">
        <f t="shared" si="2"/>
        <v>20</v>
      </c>
      <c r="R9" s="2"/>
      <c r="S9" s="6">
        <v>50.0</v>
      </c>
      <c r="T9" s="6">
        <v>1.5</v>
      </c>
      <c r="U9" s="13">
        <f t="shared" si="3"/>
        <v>0.03</v>
      </c>
      <c r="V9" s="6" t="s">
        <v>74</v>
      </c>
      <c r="W9" s="2"/>
      <c r="X9" s="13">
        <f t="shared" si="4"/>
        <v>0.4</v>
      </c>
      <c r="Y9" s="13">
        <f t="shared" si="5"/>
        <v>4</v>
      </c>
    </row>
    <row r="10" ht="4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4"/>
        <v>#DIV/0!</v>
      </c>
      <c r="Y10" s="13">
        <f t="shared" si="5"/>
        <v>5</v>
      </c>
    </row>
    <row r="11" ht="4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4"/>
        <v>#DIV/0!</v>
      </c>
      <c r="Y11" s="13">
        <f t="shared" si="5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4"/>
        <v>#DIV/0!</v>
      </c>
      <c r="Y12" s="13">
        <f t="shared" si="5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4"/>
        <v>#DIV/0!</v>
      </c>
      <c r="Y13" s="13">
        <f t="shared" si="5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4"/>
        <v>#DIV/0!</v>
      </c>
      <c r="Y14" s="13">
        <f t="shared" si="5"/>
        <v>9</v>
      </c>
    </row>
    <row r="15">
      <c r="A15" s="10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4"/>
        <v>#DIV/0!</v>
      </c>
      <c r="Y15" s="13">
        <f t="shared" si="5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4"/>
        <v>#DIV/0!</v>
      </c>
      <c r="Y16" s="13">
        <f t="shared" si="5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4"/>
        <v>#DIV/0!</v>
      </c>
      <c r="Y17" s="13">
        <f t="shared" si="5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4"/>
        <v>#DIV/0!</v>
      </c>
      <c r="Y18" s="13">
        <f t="shared" si="5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4"/>
        <v>#DIV/0!</v>
      </c>
      <c r="Y19" s="13">
        <f t="shared" si="5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4"/>
        <v>#DIV/0!</v>
      </c>
      <c r="Y20" s="13">
        <f t="shared" si="5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4"/>
        <v>#DIV/0!</v>
      </c>
      <c r="Y21" s="13">
        <f t="shared" si="5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4"/>
        <v>#DIV/0!</v>
      </c>
      <c r="Y22" s="13">
        <f t="shared" si="5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4"/>
        <v>#DIV/0!</v>
      </c>
      <c r="Y23" s="13">
        <f t="shared" si="5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4"/>
        <v>#DIV/0!</v>
      </c>
      <c r="Y24" s="13">
        <f t="shared" si="5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4"/>
        <v>#DIV/0!</v>
      </c>
      <c r="Y25" s="13">
        <f t="shared" si="5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4"/>
        <v>#DIV/0!</v>
      </c>
      <c r="Y26" s="13">
        <f t="shared" si="5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4"/>
        <v>#DIV/0!</v>
      </c>
      <c r="Y27" s="13">
        <f t="shared" si="5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4"/>
        <v>#DIV/0!</v>
      </c>
      <c r="Y28" s="13">
        <f t="shared" si="5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4"/>
        <v>#DIV/0!</v>
      </c>
      <c r="Y29" s="13">
        <f t="shared" si="5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4"/>
        <v>#DIV/0!</v>
      </c>
      <c r="Y30" s="13">
        <f t="shared" si="5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60</v>
      </c>
      <c r="B6" s="9">
        <v>41003.0</v>
      </c>
      <c r="C6" s="10" t="s">
        <v>78</v>
      </c>
      <c r="D6" s="11">
        <v>2.0</v>
      </c>
      <c r="E6" s="6" t="s">
        <v>81</v>
      </c>
      <c r="F6" s="6">
        <v>2.0E-6</v>
      </c>
      <c r="G6" s="6">
        <v>1.0</v>
      </c>
      <c r="H6" s="10" t="s">
        <v>55</v>
      </c>
      <c r="I6" s="10">
        <v>45.0</v>
      </c>
      <c r="J6" s="10">
        <v>500.0</v>
      </c>
      <c r="K6" s="10">
        <v>4.0</v>
      </c>
      <c r="L6" s="10">
        <v>50.0</v>
      </c>
      <c r="M6" s="6">
        <v>0.595</v>
      </c>
      <c r="N6" s="6">
        <v>3120.0</v>
      </c>
      <c r="O6" s="13">
        <f>N6*100*M6</f>
        <v>185640</v>
      </c>
      <c r="P6" s="2"/>
      <c r="Q6" s="3">
        <f t="shared" ref="Q6:Q9" si="1">1000*M6/I6</f>
        <v>13.22222222</v>
      </c>
      <c r="R6" s="2"/>
      <c r="S6" s="6">
        <v>50.0</v>
      </c>
      <c r="T6" s="6">
        <v>1.5</v>
      </c>
      <c r="U6" s="13">
        <f t="shared" ref="U6:U9" si="2">Q6*T6*0.001*(S6/J6)</f>
        <v>0.001983333333</v>
      </c>
      <c r="V6" s="6" t="s">
        <v>84</v>
      </c>
      <c r="W6" s="2"/>
      <c r="X6" s="13">
        <f t="shared" ref="X6:X30" si="3">Q6/J6</f>
        <v>0.02644444444</v>
      </c>
      <c r="Y6" s="6">
        <v>1.0</v>
      </c>
    </row>
    <row r="7" ht="4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 t="str">
        <f t="shared" si="1"/>
        <v>#DIV/0!</v>
      </c>
      <c r="R7" s="2"/>
      <c r="S7" s="6">
        <v>50.0</v>
      </c>
      <c r="T7" s="6">
        <v>1.5</v>
      </c>
      <c r="U7" s="13" t="str">
        <f t="shared" si="2"/>
        <v>#DIV/0!</v>
      </c>
      <c r="V7" s="2"/>
      <c r="W7" s="2"/>
      <c r="X7" s="13" t="str">
        <f t="shared" si="3"/>
        <v>#DIV/0!</v>
      </c>
      <c r="Y7" s="13">
        <f t="shared" ref="Y7:Y30" si="4">Y6+1</f>
        <v>2</v>
      </c>
    </row>
    <row r="8" ht="4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tr">
        <f t="shared" si="1"/>
        <v>#DIV/0!</v>
      </c>
      <c r="R8" s="2"/>
      <c r="S8" s="6">
        <v>50.0</v>
      </c>
      <c r="T8" s="6">
        <v>1.5</v>
      </c>
      <c r="U8" s="13" t="str">
        <f t="shared" si="2"/>
        <v>#DIV/0!</v>
      </c>
      <c r="V8" s="2"/>
      <c r="W8" s="2"/>
      <c r="X8" s="13" t="str">
        <f t="shared" si="3"/>
        <v>#DIV/0!</v>
      </c>
      <c r="Y8" s="13">
        <f t="shared" si="4"/>
        <v>3</v>
      </c>
    </row>
    <row r="9" ht="4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tr">
        <f t="shared" si="1"/>
        <v>#DIV/0!</v>
      </c>
      <c r="R9" s="2"/>
      <c r="S9" s="6">
        <v>50.0</v>
      </c>
      <c r="T9" s="6">
        <v>1.5</v>
      </c>
      <c r="U9" s="13" t="str">
        <f t="shared" si="2"/>
        <v>#DIV/0!</v>
      </c>
      <c r="V9" s="2"/>
      <c r="W9" s="2"/>
      <c r="X9" s="13" t="str">
        <f t="shared" si="3"/>
        <v>#DIV/0!</v>
      </c>
      <c r="Y9" s="13">
        <f t="shared" si="4"/>
        <v>4</v>
      </c>
    </row>
    <row r="10" ht="4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3"/>
        <v>#DIV/0!</v>
      </c>
      <c r="Y10" s="13">
        <f t="shared" si="4"/>
        <v>5</v>
      </c>
    </row>
    <row r="11" ht="4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3"/>
        <v>#DIV/0!</v>
      </c>
      <c r="Y11" s="13">
        <f t="shared" si="4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3"/>
        <v>#DIV/0!</v>
      </c>
      <c r="Y12" s="13">
        <f t="shared" si="4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3"/>
        <v>#DIV/0!</v>
      </c>
      <c r="Y13" s="13">
        <f t="shared" si="4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3"/>
        <v>#DIV/0!</v>
      </c>
      <c r="Y14" s="13">
        <f t="shared" si="4"/>
        <v>9</v>
      </c>
    </row>
    <row r="15">
      <c r="A15" s="10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3"/>
        <v>#DIV/0!</v>
      </c>
      <c r="Y15" s="13">
        <f t="shared" si="4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3"/>
        <v>#DIV/0!</v>
      </c>
      <c r="Y16" s="13">
        <f t="shared" si="4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3"/>
        <v>#DIV/0!</v>
      </c>
      <c r="Y17" s="13">
        <f t="shared" si="4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3"/>
        <v>#DIV/0!</v>
      </c>
      <c r="Y18" s="13">
        <f t="shared" si="4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3"/>
        <v>#DIV/0!</v>
      </c>
      <c r="Y19" s="13">
        <f t="shared" si="4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3"/>
        <v>#DIV/0!</v>
      </c>
      <c r="Y20" s="13">
        <f t="shared" si="4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3"/>
        <v>#DIV/0!</v>
      </c>
      <c r="Y21" s="13">
        <f t="shared" si="4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3"/>
        <v>#DIV/0!</v>
      </c>
      <c r="Y22" s="13">
        <f t="shared" si="4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3"/>
        <v>#DIV/0!</v>
      </c>
      <c r="Y23" s="13">
        <f t="shared" si="4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3"/>
        <v>#DIV/0!</v>
      </c>
      <c r="Y24" s="13">
        <f t="shared" si="4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3"/>
        <v>#DIV/0!</v>
      </c>
      <c r="Y25" s="13">
        <f t="shared" si="4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3"/>
        <v>#DIV/0!</v>
      </c>
      <c r="Y26" s="13">
        <f t="shared" si="4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3"/>
        <v>#DIV/0!</v>
      </c>
      <c r="Y27" s="13">
        <f t="shared" si="4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3"/>
        <v>#DIV/0!</v>
      </c>
      <c r="Y28" s="13">
        <f t="shared" si="4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3"/>
        <v>#DIV/0!</v>
      </c>
      <c r="Y29" s="13">
        <f t="shared" si="4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3"/>
        <v>#DIV/0!</v>
      </c>
      <c r="Y30" s="13">
        <f t="shared" si="4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15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15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U3" s="16"/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1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18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32.25" customHeight="1">
      <c r="A6" s="6" t="s">
        <v>51</v>
      </c>
      <c r="B6" s="9">
        <v>39855.0</v>
      </c>
      <c r="C6" s="10" t="s">
        <v>75</v>
      </c>
      <c r="D6" s="11">
        <v>3.0</v>
      </c>
      <c r="E6" s="6" t="s">
        <v>53</v>
      </c>
      <c r="F6" s="6">
        <v>1.16</v>
      </c>
      <c r="G6" s="6" t="s">
        <v>54</v>
      </c>
      <c r="H6" s="10" t="s">
        <v>55</v>
      </c>
      <c r="I6" s="10">
        <v>15.0</v>
      </c>
      <c r="J6" s="10">
        <v>100.0</v>
      </c>
      <c r="K6" s="10">
        <v>2.14</v>
      </c>
      <c r="L6" s="10">
        <v>25.0</v>
      </c>
      <c r="M6" s="6">
        <v>0.3</v>
      </c>
      <c r="N6" s="6">
        <v>2.24</v>
      </c>
      <c r="O6" s="13">
        <f t="shared" ref="O6:O15" si="1">N6*100*M6</f>
        <v>67.2</v>
      </c>
      <c r="P6" s="6">
        <v>12.5</v>
      </c>
      <c r="Q6" s="3">
        <f t="shared" ref="Q6:Q15" si="2">1000*M6/I6</f>
        <v>20</v>
      </c>
      <c r="R6" s="6">
        <v>453.4</v>
      </c>
      <c r="S6" s="6">
        <v>50.0</v>
      </c>
      <c r="T6" s="6">
        <v>2.0</v>
      </c>
      <c r="U6" s="19">
        <f t="shared" ref="U6:U15" si="3">Q6*T6*0.001*(S6/J6)</f>
        <v>0.02</v>
      </c>
      <c r="V6" s="6" t="s">
        <v>77</v>
      </c>
      <c r="W6" s="2"/>
      <c r="X6" s="13">
        <f t="shared" ref="X6:X30" si="4">Q6/J6</f>
        <v>0.2</v>
      </c>
      <c r="Y6" s="6">
        <v>1.0</v>
      </c>
    </row>
    <row r="7" ht="49.5" customHeight="1">
      <c r="A7" s="6" t="s">
        <v>80</v>
      </c>
      <c r="B7" s="6" t="s">
        <v>82</v>
      </c>
      <c r="C7" s="6" t="s">
        <v>75</v>
      </c>
      <c r="D7" s="6">
        <v>1.0</v>
      </c>
      <c r="E7" s="6" t="s">
        <v>83</v>
      </c>
      <c r="F7" s="6">
        <v>1.9</v>
      </c>
      <c r="G7" s="6">
        <v>0.3</v>
      </c>
      <c r="H7" s="6">
        <v>1.0</v>
      </c>
      <c r="I7" s="6">
        <v>24.0</v>
      </c>
      <c r="J7" s="6">
        <v>50.0</v>
      </c>
      <c r="K7" s="6">
        <v>3.96</v>
      </c>
      <c r="L7" s="6">
        <v>30.0</v>
      </c>
      <c r="M7" s="6">
        <v>0.265</v>
      </c>
      <c r="N7" s="6">
        <v>3.69</v>
      </c>
      <c r="O7" s="13">
        <f t="shared" si="1"/>
        <v>97.785</v>
      </c>
      <c r="P7" s="6">
        <v>12.5</v>
      </c>
      <c r="Q7" s="3">
        <f t="shared" si="2"/>
        <v>11.04166667</v>
      </c>
      <c r="R7" s="6">
        <v>614.0</v>
      </c>
      <c r="S7" s="6">
        <v>50.0</v>
      </c>
      <c r="T7" s="6">
        <v>10.0</v>
      </c>
      <c r="U7" s="19">
        <f t="shared" si="3"/>
        <v>0.1104166667</v>
      </c>
      <c r="V7" s="2"/>
      <c r="W7" s="2"/>
      <c r="X7" s="13">
        <f t="shared" si="4"/>
        <v>0.2208333333</v>
      </c>
      <c r="Y7" s="13">
        <f t="shared" ref="Y7:Y30" si="5">Y6+1</f>
        <v>2</v>
      </c>
    </row>
    <row r="8" ht="26.25" customHeight="1">
      <c r="A8" s="6" t="s">
        <v>80</v>
      </c>
      <c r="B8" s="6" t="s">
        <v>82</v>
      </c>
      <c r="C8" s="6" t="s">
        <v>75</v>
      </c>
      <c r="D8" s="6">
        <v>2.0</v>
      </c>
      <c r="E8" s="6" t="s">
        <v>83</v>
      </c>
      <c r="F8" s="6">
        <v>1.9</v>
      </c>
      <c r="G8" s="6">
        <v>0.5</v>
      </c>
      <c r="H8" s="6">
        <v>1.0</v>
      </c>
      <c r="I8" s="6">
        <v>24.0</v>
      </c>
      <c r="J8" s="6">
        <v>50.0</v>
      </c>
      <c r="K8" s="6">
        <v>3.91</v>
      </c>
      <c r="L8" s="6">
        <v>30.0</v>
      </c>
      <c r="M8" s="6">
        <v>0.207</v>
      </c>
      <c r="N8" s="6">
        <v>7.67</v>
      </c>
      <c r="O8" s="13">
        <f t="shared" si="1"/>
        <v>158.769</v>
      </c>
      <c r="P8" s="6">
        <v>12.5</v>
      </c>
      <c r="Q8" s="3">
        <f t="shared" si="2"/>
        <v>8.625</v>
      </c>
      <c r="R8" s="6">
        <v>405.0</v>
      </c>
      <c r="S8" s="6">
        <v>50.0</v>
      </c>
      <c r="T8" s="6">
        <v>10.0</v>
      </c>
      <c r="U8" s="19">
        <f t="shared" si="3"/>
        <v>0.08625</v>
      </c>
      <c r="V8" s="2"/>
      <c r="W8" s="2"/>
      <c r="X8" s="13">
        <f t="shared" si="4"/>
        <v>0.1725</v>
      </c>
      <c r="Y8" s="13">
        <f t="shared" si="5"/>
        <v>3</v>
      </c>
    </row>
    <row r="9" ht="34.5" customHeight="1">
      <c r="A9" s="6" t="s">
        <v>80</v>
      </c>
      <c r="B9" s="6" t="s">
        <v>82</v>
      </c>
      <c r="C9" s="6" t="s">
        <v>75</v>
      </c>
      <c r="D9" s="6">
        <v>3.0</v>
      </c>
      <c r="E9" s="6" t="s">
        <v>83</v>
      </c>
      <c r="F9" s="6">
        <v>1.9</v>
      </c>
      <c r="G9" s="6">
        <v>0.3</v>
      </c>
      <c r="H9" s="6">
        <v>1.0</v>
      </c>
      <c r="I9" s="6">
        <v>24.0</v>
      </c>
      <c r="J9" s="6">
        <v>50.0</v>
      </c>
      <c r="K9" s="6">
        <v>3.65</v>
      </c>
      <c r="L9" s="6">
        <v>30.0</v>
      </c>
      <c r="M9" s="6">
        <v>0.2</v>
      </c>
      <c r="N9" s="6">
        <v>7.24</v>
      </c>
      <c r="O9" s="13">
        <f t="shared" si="1"/>
        <v>144.8</v>
      </c>
      <c r="P9" s="6">
        <v>12.5</v>
      </c>
      <c r="Q9" s="3">
        <f t="shared" si="2"/>
        <v>8.333333333</v>
      </c>
      <c r="R9" s="6">
        <v>417.0</v>
      </c>
      <c r="S9" s="6">
        <v>50.0</v>
      </c>
      <c r="T9" s="6">
        <v>10.0</v>
      </c>
      <c r="U9" s="19">
        <f t="shared" si="3"/>
        <v>0.08333333333</v>
      </c>
      <c r="V9" s="2"/>
      <c r="W9" s="2"/>
      <c r="X9" s="13">
        <f t="shared" si="4"/>
        <v>0.1666666667</v>
      </c>
      <c r="Y9" s="13">
        <f t="shared" si="5"/>
        <v>4</v>
      </c>
    </row>
    <row r="10" ht="36.75" customHeight="1">
      <c r="A10" s="6" t="s">
        <v>80</v>
      </c>
      <c r="B10" s="6" t="s">
        <v>82</v>
      </c>
      <c r="C10" s="6" t="s">
        <v>75</v>
      </c>
      <c r="D10" s="6">
        <v>1.0</v>
      </c>
      <c r="E10" s="6" t="s">
        <v>83</v>
      </c>
      <c r="F10" s="6">
        <v>1.9</v>
      </c>
      <c r="G10" s="6">
        <v>0.25</v>
      </c>
      <c r="H10" s="6">
        <v>1.0</v>
      </c>
      <c r="I10" s="6">
        <v>6.0</v>
      </c>
      <c r="J10" s="6">
        <v>200.0</v>
      </c>
      <c r="K10" s="6">
        <v>4.13</v>
      </c>
      <c r="L10" s="6">
        <v>30.0</v>
      </c>
      <c r="M10" s="6">
        <v>0.256</v>
      </c>
      <c r="N10" s="6">
        <v>2.47</v>
      </c>
      <c r="O10" s="13">
        <f t="shared" si="1"/>
        <v>63.232</v>
      </c>
      <c r="P10" s="6">
        <v>12.5</v>
      </c>
      <c r="Q10" s="3">
        <f t="shared" si="2"/>
        <v>42.66666667</v>
      </c>
      <c r="R10" s="6">
        <v>940.0</v>
      </c>
      <c r="S10" s="6">
        <v>50.0</v>
      </c>
      <c r="T10" s="6">
        <v>10.0</v>
      </c>
      <c r="U10" s="19">
        <f t="shared" si="3"/>
        <v>0.1066666667</v>
      </c>
      <c r="V10" s="2"/>
      <c r="W10" s="2"/>
      <c r="X10" s="13">
        <f t="shared" si="4"/>
        <v>0.2133333333</v>
      </c>
      <c r="Y10" s="13">
        <f t="shared" si="5"/>
        <v>5</v>
      </c>
    </row>
    <row r="11" ht="30.0" customHeight="1">
      <c r="A11" s="6" t="s">
        <v>80</v>
      </c>
      <c r="B11" s="6" t="s">
        <v>82</v>
      </c>
      <c r="C11" s="6" t="s">
        <v>75</v>
      </c>
      <c r="D11" s="6">
        <v>2.0</v>
      </c>
      <c r="E11" s="6" t="s">
        <v>83</v>
      </c>
      <c r="F11" s="6">
        <v>1.9</v>
      </c>
      <c r="G11" s="6">
        <v>0.3</v>
      </c>
      <c r="H11" s="6">
        <v>1.0</v>
      </c>
      <c r="I11" s="6">
        <v>6.0</v>
      </c>
      <c r="J11" s="6">
        <v>200.0</v>
      </c>
      <c r="K11" s="6">
        <v>3.87</v>
      </c>
      <c r="L11" s="6">
        <v>30.0</v>
      </c>
      <c r="M11" s="6">
        <v>0.216</v>
      </c>
      <c r="N11" s="6">
        <v>2.47</v>
      </c>
      <c r="O11" s="13">
        <f t="shared" si="1"/>
        <v>53.352</v>
      </c>
      <c r="P11" s="6">
        <v>12.5</v>
      </c>
      <c r="Q11" s="3">
        <f t="shared" si="2"/>
        <v>36</v>
      </c>
      <c r="R11" s="6">
        <v>631.0</v>
      </c>
      <c r="S11" s="6">
        <v>50.0</v>
      </c>
      <c r="T11" s="6">
        <v>10.0</v>
      </c>
      <c r="U11" s="19">
        <f t="shared" si="3"/>
        <v>0.09</v>
      </c>
      <c r="V11" s="2"/>
      <c r="W11" s="2"/>
      <c r="X11" s="13">
        <f t="shared" si="4"/>
        <v>0.18</v>
      </c>
      <c r="Y11" s="13">
        <f t="shared" si="5"/>
        <v>6</v>
      </c>
    </row>
    <row r="12" ht="34.5" customHeight="1">
      <c r="A12" s="6" t="s">
        <v>80</v>
      </c>
      <c r="B12" s="6" t="s">
        <v>82</v>
      </c>
      <c r="C12" s="6" t="s">
        <v>75</v>
      </c>
      <c r="D12" s="6">
        <v>3.0</v>
      </c>
      <c r="E12" s="6" t="s">
        <v>83</v>
      </c>
      <c r="F12" s="6">
        <v>1.9</v>
      </c>
      <c r="G12" s="6">
        <v>0.4</v>
      </c>
      <c r="H12" s="6">
        <v>1.0</v>
      </c>
      <c r="I12" s="6">
        <v>6.0</v>
      </c>
      <c r="J12" s="6">
        <v>200.0</v>
      </c>
      <c r="K12" s="6">
        <v>4.07</v>
      </c>
      <c r="L12" s="6">
        <v>30.0</v>
      </c>
      <c r="M12" s="6">
        <v>0.197</v>
      </c>
      <c r="N12" s="6">
        <v>2.47</v>
      </c>
      <c r="O12" s="13">
        <f t="shared" si="1"/>
        <v>48.659</v>
      </c>
      <c r="P12" s="6">
        <v>12.5</v>
      </c>
      <c r="Q12" s="3">
        <f t="shared" si="2"/>
        <v>32.83333333</v>
      </c>
      <c r="R12" s="6">
        <v>621.0</v>
      </c>
      <c r="S12" s="6">
        <v>50.0</v>
      </c>
      <c r="T12" s="6">
        <v>10.0</v>
      </c>
      <c r="U12" s="19">
        <f t="shared" si="3"/>
        <v>0.08208333333</v>
      </c>
      <c r="V12" s="2"/>
      <c r="W12" s="2"/>
      <c r="X12" s="13">
        <f t="shared" si="4"/>
        <v>0.1641666667</v>
      </c>
      <c r="Y12" s="13">
        <f t="shared" si="5"/>
        <v>7</v>
      </c>
    </row>
    <row r="13" ht="38.25" customHeight="1">
      <c r="A13" s="6" t="s">
        <v>80</v>
      </c>
      <c r="B13" s="6" t="s">
        <v>82</v>
      </c>
      <c r="C13" s="6" t="s">
        <v>75</v>
      </c>
      <c r="D13" s="6">
        <v>3.0</v>
      </c>
      <c r="E13" s="6" t="s">
        <v>85</v>
      </c>
      <c r="F13" s="6">
        <v>1.2</v>
      </c>
      <c r="G13" s="6">
        <v>0.5</v>
      </c>
      <c r="H13" s="6">
        <v>1.0</v>
      </c>
      <c r="I13" s="6">
        <v>6.0</v>
      </c>
      <c r="J13" s="6">
        <v>200.0</v>
      </c>
      <c r="K13" s="6">
        <v>4.07</v>
      </c>
      <c r="L13" s="6">
        <v>30.0</v>
      </c>
      <c r="M13" s="6">
        <v>0.258</v>
      </c>
      <c r="N13" s="6">
        <v>1.68</v>
      </c>
      <c r="O13" s="13">
        <f t="shared" si="1"/>
        <v>43.344</v>
      </c>
      <c r="P13" s="6">
        <v>12.5</v>
      </c>
      <c r="Q13" s="3">
        <f t="shared" si="2"/>
        <v>43</v>
      </c>
      <c r="R13" s="6" t="s">
        <v>86</v>
      </c>
      <c r="S13" s="6">
        <v>50.0</v>
      </c>
      <c r="T13" s="6">
        <v>10.0</v>
      </c>
      <c r="U13" s="19">
        <f t="shared" si="3"/>
        <v>0.1075</v>
      </c>
      <c r="V13" s="2"/>
      <c r="W13" s="2"/>
      <c r="X13" s="13">
        <f t="shared" si="4"/>
        <v>0.215</v>
      </c>
      <c r="Y13" s="13">
        <f t="shared" si="5"/>
        <v>8</v>
      </c>
    </row>
    <row r="14" ht="20.25" customHeight="1">
      <c r="A14" s="6" t="s">
        <v>80</v>
      </c>
      <c r="B14" s="6" t="s">
        <v>82</v>
      </c>
      <c r="C14" s="6" t="s">
        <v>75</v>
      </c>
      <c r="D14" s="6">
        <v>3.0</v>
      </c>
      <c r="E14" s="6" t="s">
        <v>85</v>
      </c>
      <c r="F14" s="6">
        <v>1.5</v>
      </c>
      <c r="G14" s="6">
        <v>0.8</v>
      </c>
      <c r="H14" s="6">
        <v>1.0</v>
      </c>
      <c r="I14" s="6">
        <v>6.0</v>
      </c>
      <c r="J14" s="6">
        <v>200.0</v>
      </c>
      <c r="K14" s="6">
        <v>4.07</v>
      </c>
      <c r="L14" s="6">
        <v>30.0</v>
      </c>
      <c r="M14" s="6">
        <v>0.224</v>
      </c>
      <c r="N14" s="6">
        <v>2.26</v>
      </c>
      <c r="O14" s="13">
        <f t="shared" si="1"/>
        <v>50.624</v>
      </c>
      <c r="P14" s="6">
        <v>12.5</v>
      </c>
      <c r="Q14" s="3">
        <f t="shared" si="2"/>
        <v>37.33333333</v>
      </c>
      <c r="R14" s="6" t="s">
        <v>86</v>
      </c>
      <c r="S14" s="6">
        <v>50.0</v>
      </c>
      <c r="T14" s="6">
        <v>10.0</v>
      </c>
      <c r="U14" s="19">
        <f t="shared" si="3"/>
        <v>0.09333333333</v>
      </c>
      <c r="V14" s="2"/>
      <c r="W14" s="2"/>
      <c r="X14" s="13">
        <f t="shared" si="4"/>
        <v>0.1866666667</v>
      </c>
      <c r="Y14" s="13">
        <f t="shared" si="5"/>
        <v>9</v>
      </c>
    </row>
    <row r="15" ht="22.5" customHeight="1">
      <c r="A15" s="6" t="s">
        <v>80</v>
      </c>
      <c r="B15" s="6" t="s">
        <v>82</v>
      </c>
      <c r="C15" s="6" t="s">
        <v>75</v>
      </c>
      <c r="D15" s="6">
        <v>3.0</v>
      </c>
      <c r="E15" s="6" t="s">
        <v>85</v>
      </c>
      <c r="F15" s="6">
        <v>1.9</v>
      </c>
      <c r="G15" s="6">
        <v>0.2</v>
      </c>
      <c r="H15" s="6">
        <v>1.0</v>
      </c>
      <c r="I15" s="6">
        <v>6.0</v>
      </c>
      <c r="J15" s="6">
        <v>200.0</v>
      </c>
      <c r="K15" s="6">
        <v>3.34</v>
      </c>
      <c r="L15" s="6">
        <v>30.0</v>
      </c>
      <c r="M15" s="6">
        <v>0.2</v>
      </c>
      <c r="N15" s="6">
        <v>2.47</v>
      </c>
      <c r="O15" s="13">
        <f t="shared" si="1"/>
        <v>49.4</v>
      </c>
      <c r="P15" s="6">
        <v>12.5</v>
      </c>
      <c r="Q15" s="3">
        <f t="shared" si="2"/>
        <v>33.33333333</v>
      </c>
      <c r="R15" s="6" t="s">
        <v>86</v>
      </c>
      <c r="S15" s="6">
        <v>50.0</v>
      </c>
      <c r="T15" s="6">
        <v>10.0</v>
      </c>
      <c r="U15" s="19">
        <f t="shared" si="3"/>
        <v>0.08333333333</v>
      </c>
      <c r="V15" s="2"/>
      <c r="W15" s="2"/>
      <c r="X15" s="13">
        <f t="shared" si="4"/>
        <v>0.1666666667</v>
      </c>
      <c r="Y15" s="13">
        <f t="shared" si="5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19"/>
      <c r="V16" s="2"/>
      <c r="W16" s="2"/>
      <c r="X16" s="13" t="str">
        <f t="shared" si="4"/>
        <v>#DIV/0!</v>
      </c>
      <c r="Y16" s="13">
        <f t="shared" si="5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19"/>
      <c r="V17" s="2"/>
      <c r="W17" s="2"/>
      <c r="X17" s="13" t="str">
        <f t="shared" si="4"/>
        <v>#DIV/0!</v>
      </c>
      <c r="Y17" s="13">
        <f t="shared" si="5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19"/>
      <c r="V18" s="2"/>
      <c r="W18" s="2"/>
      <c r="X18" s="13" t="str">
        <f t="shared" si="4"/>
        <v>#DIV/0!</v>
      </c>
      <c r="Y18" s="13">
        <f t="shared" si="5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19"/>
      <c r="V19" s="2"/>
      <c r="W19" s="2"/>
      <c r="X19" s="13" t="str">
        <f t="shared" si="4"/>
        <v>#DIV/0!</v>
      </c>
      <c r="Y19" s="13">
        <f t="shared" si="5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19"/>
      <c r="V20" s="2"/>
      <c r="W20" s="2"/>
      <c r="X20" s="13" t="str">
        <f t="shared" si="4"/>
        <v>#DIV/0!</v>
      </c>
      <c r="Y20" s="13">
        <f t="shared" si="5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19"/>
      <c r="V21" s="2"/>
      <c r="W21" s="2"/>
      <c r="X21" s="13" t="str">
        <f t="shared" si="4"/>
        <v>#DIV/0!</v>
      </c>
      <c r="Y21" s="13">
        <f t="shared" si="5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19"/>
      <c r="V22" s="2"/>
      <c r="W22" s="2"/>
      <c r="X22" s="13" t="str">
        <f t="shared" si="4"/>
        <v>#DIV/0!</v>
      </c>
      <c r="Y22" s="13">
        <f t="shared" si="5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19"/>
      <c r="V23" s="2"/>
      <c r="W23" s="2"/>
      <c r="X23" s="13" t="str">
        <f t="shared" si="4"/>
        <v>#DIV/0!</v>
      </c>
      <c r="Y23" s="13">
        <f t="shared" si="5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19"/>
      <c r="V24" s="2"/>
      <c r="W24" s="2"/>
      <c r="X24" s="13" t="str">
        <f t="shared" si="4"/>
        <v>#DIV/0!</v>
      </c>
      <c r="Y24" s="13">
        <f t="shared" si="5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19"/>
      <c r="V25" s="2"/>
      <c r="W25" s="2"/>
      <c r="X25" s="13" t="str">
        <f t="shared" si="4"/>
        <v>#DIV/0!</v>
      </c>
      <c r="Y25" s="13">
        <f t="shared" si="5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19"/>
      <c r="V26" s="2"/>
      <c r="W26" s="2"/>
      <c r="X26" s="13" t="str">
        <f t="shared" si="4"/>
        <v>#DIV/0!</v>
      </c>
      <c r="Y26" s="13">
        <f t="shared" si="5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19"/>
      <c r="V27" s="2"/>
      <c r="W27" s="2"/>
      <c r="X27" s="13" t="str">
        <f t="shared" si="4"/>
        <v>#DIV/0!</v>
      </c>
      <c r="Y27" s="13">
        <f t="shared" si="5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19"/>
      <c r="V28" s="2"/>
      <c r="W28" s="2"/>
      <c r="X28" s="13" t="str">
        <f t="shared" si="4"/>
        <v>#DIV/0!</v>
      </c>
      <c r="Y28" s="13">
        <f t="shared" si="5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19"/>
      <c r="V29" s="2"/>
      <c r="W29" s="2"/>
      <c r="X29" s="13" t="str">
        <f t="shared" si="4"/>
        <v>#DIV/0!</v>
      </c>
      <c r="Y29" s="13">
        <f t="shared" si="5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19"/>
      <c r="V30" s="2"/>
      <c r="W30" s="2"/>
      <c r="X30" s="13" t="str">
        <f t="shared" si="4"/>
        <v>#DIV/0!</v>
      </c>
      <c r="Y30" s="13">
        <f t="shared" si="5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19"/>
      <c r="V31" s="2"/>
      <c r="W31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51</v>
      </c>
      <c r="B6" s="9">
        <v>39891.0</v>
      </c>
      <c r="C6" s="10" t="s">
        <v>76</v>
      </c>
      <c r="D6" s="11">
        <v>3.0</v>
      </c>
      <c r="E6" s="6" t="s">
        <v>53</v>
      </c>
      <c r="F6" s="6">
        <v>0.14</v>
      </c>
      <c r="G6" s="6" t="s">
        <v>54</v>
      </c>
      <c r="H6" s="10" t="s">
        <v>55</v>
      </c>
      <c r="I6" s="10">
        <v>15.0</v>
      </c>
      <c r="J6" s="10">
        <v>100.0</v>
      </c>
      <c r="K6" s="10">
        <v>2.4</v>
      </c>
      <c r="L6" s="12">
        <v>0.25</v>
      </c>
      <c r="M6" s="6">
        <v>0.627</v>
      </c>
      <c r="N6" s="6">
        <v>0.0406</v>
      </c>
      <c r="O6" s="13">
        <f>N6*100*M6</f>
        <v>2.54562</v>
      </c>
      <c r="P6" s="6">
        <v>1.7</v>
      </c>
      <c r="Q6" s="3">
        <f>1000*M6/I6</f>
        <v>41.8</v>
      </c>
      <c r="R6" s="6">
        <v>155.1</v>
      </c>
      <c r="S6" s="6">
        <v>100.0</v>
      </c>
      <c r="T6" s="6">
        <v>15.0</v>
      </c>
      <c r="U6" s="13">
        <f>Q6*T6*0.001*(S6/J6)</f>
        <v>0.627</v>
      </c>
      <c r="V6" s="6" t="s">
        <v>79</v>
      </c>
      <c r="W6" s="2"/>
      <c r="X6" s="13">
        <f t="shared" ref="X6:X30" si="1">Q6/J6</f>
        <v>0.418</v>
      </c>
      <c r="Y6" s="6">
        <v>1.0</v>
      </c>
    </row>
    <row r="7" ht="4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13" t="str">
        <f t="shared" si="1"/>
        <v>#DIV/0!</v>
      </c>
      <c r="Y7" s="13">
        <f t="shared" ref="Y7:Y30" si="2">Y6+1</f>
        <v>2</v>
      </c>
    </row>
    <row r="8">
      <c r="A8" s="2"/>
      <c r="C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  <c r="V8" s="2"/>
      <c r="W8" s="2"/>
      <c r="X8" s="13" t="str">
        <f t="shared" si="1"/>
        <v>#DIV/0!</v>
      </c>
      <c r="Y8" s="13">
        <f t="shared" si="2"/>
        <v>3</v>
      </c>
    </row>
    <row r="9">
      <c r="A9" s="2"/>
      <c r="C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1"/>
        <v>#DIV/0!</v>
      </c>
      <c r="Y9" s="13">
        <f t="shared" si="2"/>
        <v>4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1"/>
        <v>#DIV/0!</v>
      </c>
      <c r="Y10" s="13">
        <f t="shared" si="2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1"/>
        <v>#DIV/0!</v>
      </c>
      <c r="Y11" s="13">
        <f t="shared" si="2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1"/>
        <v>#DIV/0!</v>
      </c>
      <c r="Y12" s="13">
        <f t="shared" si="2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1"/>
        <v>#DIV/0!</v>
      </c>
      <c r="Y13" s="13">
        <f t="shared" si="2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1"/>
        <v>#DIV/0!</v>
      </c>
      <c r="Y14" s="13">
        <f t="shared" si="2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1"/>
        <v>#DIV/0!</v>
      </c>
      <c r="Y15" s="13">
        <f t="shared" si="2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1"/>
        <v>#DIV/0!</v>
      </c>
      <c r="Y16" s="13">
        <f t="shared" si="2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1"/>
        <v>#DIV/0!</v>
      </c>
      <c r="Y17" s="13">
        <f t="shared" si="2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1"/>
        <v>#DIV/0!</v>
      </c>
      <c r="Y18" s="13">
        <f t="shared" si="2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1"/>
        <v>#DIV/0!</v>
      </c>
      <c r="Y19" s="13">
        <f t="shared" si="2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1"/>
        <v>#DIV/0!</v>
      </c>
      <c r="Y20" s="13">
        <f t="shared" si="2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1"/>
        <v>#DIV/0!</v>
      </c>
      <c r="Y21" s="13">
        <f t="shared" si="2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1"/>
        <v>#DIV/0!</v>
      </c>
      <c r="Y22" s="13">
        <f t="shared" si="2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1"/>
        <v>#DIV/0!</v>
      </c>
      <c r="Y23" s="13">
        <f t="shared" si="2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1"/>
        <v>#DIV/0!</v>
      </c>
      <c r="Y24" s="13">
        <f t="shared" si="2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1"/>
        <v>#DIV/0!</v>
      </c>
      <c r="Y25" s="13">
        <f t="shared" si="2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1"/>
        <v>#DIV/0!</v>
      </c>
      <c r="Y26" s="13">
        <f t="shared" si="2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1"/>
        <v>#DIV/0!</v>
      </c>
      <c r="Y27" s="13">
        <f t="shared" si="2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1"/>
        <v>#DIV/0!</v>
      </c>
      <c r="Y28" s="13">
        <f t="shared" si="2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1"/>
        <v>#DIV/0!</v>
      </c>
      <c r="Y29" s="13">
        <f t="shared" si="2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1"/>
        <v>#DIV/0!</v>
      </c>
      <c r="Y30" s="13">
        <f t="shared" si="2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59.14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60</v>
      </c>
      <c r="B6" s="9">
        <v>39941.0</v>
      </c>
      <c r="C6" s="10" t="s">
        <v>88</v>
      </c>
      <c r="D6" s="11">
        <v>2.0</v>
      </c>
      <c r="E6" s="6" t="s">
        <v>61</v>
      </c>
      <c r="F6" s="6">
        <v>1.0E-6</v>
      </c>
      <c r="G6" s="6" t="s">
        <v>68</v>
      </c>
      <c r="H6" s="10">
        <v>2.0</v>
      </c>
      <c r="I6" s="10">
        <v>7.0</v>
      </c>
      <c r="J6" s="10">
        <v>200.0</v>
      </c>
      <c r="K6" s="10">
        <v>3.3</v>
      </c>
      <c r="L6" s="12">
        <v>0.3</v>
      </c>
      <c r="M6" s="6">
        <v>0.36</v>
      </c>
      <c r="N6" s="6">
        <v>50.0</v>
      </c>
      <c r="O6" s="13">
        <f t="shared" ref="O6:O9" si="1">N6*100*M6</f>
        <v>1800</v>
      </c>
      <c r="P6" s="6">
        <v>800.0</v>
      </c>
      <c r="Q6" s="3">
        <f t="shared" ref="Q6:Q9" si="2">1000*M6/I6</f>
        <v>51.42857143</v>
      </c>
      <c r="R6" s="6" t="s">
        <v>91</v>
      </c>
      <c r="S6" s="6">
        <v>90.0</v>
      </c>
      <c r="T6" s="6">
        <v>10.0</v>
      </c>
      <c r="U6" s="13">
        <f t="shared" ref="U6:U9" si="3">Q6*T6*0.001*(S6/J6)</f>
        <v>0.2314285714</v>
      </c>
      <c r="V6" s="11" t="s">
        <v>93</v>
      </c>
      <c r="W6" s="11" t="s">
        <v>94</v>
      </c>
      <c r="X6" s="13">
        <f t="shared" ref="X6:X30" si="4">Q6/J6</f>
        <v>0.2571428571</v>
      </c>
      <c r="Y6" s="6">
        <v>1.0</v>
      </c>
    </row>
    <row r="7">
      <c r="A7" s="6" t="s">
        <v>60</v>
      </c>
      <c r="B7" s="9">
        <v>40147.0</v>
      </c>
      <c r="C7" s="10" t="s">
        <v>88</v>
      </c>
      <c r="D7" s="11">
        <v>2.0</v>
      </c>
      <c r="E7" s="6" t="s">
        <v>61</v>
      </c>
      <c r="F7" s="6">
        <v>1.0E-6</v>
      </c>
      <c r="G7" s="6" t="s">
        <v>66</v>
      </c>
      <c r="H7" s="10">
        <v>2.0</v>
      </c>
      <c r="I7" s="10">
        <v>7.0</v>
      </c>
      <c r="J7" s="10">
        <v>200.0</v>
      </c>
      <c r="K7" s="10">
        <v>3.3</v>
      </c>
      <c r="L7" s="12">
        <v>0.3</v>
      </c>
      <c r="M7" s="6">
        <v>0.351</v>
      </c>
      <c r="N7" s="6">
        <v>70.0</v>
      </c>
      <c r="O7" s="13">
        <f t="shared" si="1"/>
        <v>2457</v>
      </c>
      <c r="P7" s="6">
        <v>800.0</v>
      </c>
      <c r="Q7" s="3">
        <f t="shared" si="2"/>
        <v>50.14285714</v>
      </c>
      <c r="R7" s="6" t="s">
        <v>91</v>
      </c>
      <c r="S7" s="6">
        <v>200.0</v>
      </c>
      <c r="T7" s="6">
        <v>4.0</v>
      </c>
      <c r="U7" s="13">
        <f t="shared" si="3"/>
        <v>0.2005714286</v>
      </c>
      <c r="V7" s="11" t="s">
        <v>93</v>
      </c>
      <c r="W7" s="11" t="s">
        <v>95</v>
      </c>
      <c r="X7" s="13">
        <f t="shared" si="4"/>
        <v>0.2507142857</v>
      </c>
      <c r="Y7" s="13">
        <f t="shared" ref="Y7:Y30" si="5">Y6+1</f>
        <v>2</v>
      </c>
    </row>
    <row r="8">
      <c r="A8" s="6" t="s">
        <v>60</v>
      </c>
      <c r="B8" s="9">
        <v>40156.0</v>
      </c>
      <c r="C8" s="10" t="s">
        <v>88</v>
      </c>
      <c r="D8" s="11">
        <v>2.0</v>
      </c>
      <c r="E8" s="6" t="s">
        <v>61</v>
      </c>
      <c r="F8" s="6">
        <v>1.0E-6</v>
      </c>
      <c r="G8" s="6" t="s">
        <v>66</v>
      </c>
      <c r="H8" s="10">
        <v>2.0</v>
      </c>
      <c r="I8" s="10">
        <v>3.0</v>
      </c>
      <c r="J8" s="10">
        <v>200.0</v>
      </c>
      <c r="K8" s="10">
        <v>3.3</v>
      </c>
      <c r="L8" s="12">
        <v>0.3</v>
      </c>
      <c r="M8" s="6">
        <v>0.155</v>
      </c>
      <c r="N8" s="6">
        <v>230.0</v>
      </c>
      <c r="O8" s="13">
        <f t="shared" si="1"/>
        <v>3565</v>
      </c>
      <c r="P8" s="6">
        <v>800.0</v>
      </c>
      <c r="Q8" s="3">
        <f t="shared" si="2"/>
        <v>51.66666667</v>
      </c>
      <c r="R8" s="6" t="s">
        <v>91</v>
      </c>
      <c r="S8" s="6">
        <v>200.0</v>
      </c>
      <c r="T8" s="6">
        <v>7.0</v>
      </c>
      <c r="U8" s="13">
        <f t="shared" si="3"/>
        <v>0.3616666667</v>
      </c>
      <c r="V8" s="11" t="s">
        <v>96</v>
      </c>
      <c r="W8" s="11" t="s">
        <v>98</v>
      </c>
      <c r="X8" s="13">
        <f t="shared" si="4"/>
        <v>0.2583333333</v>
      </c>
      <c r="Y8" s="13">
        <f t="shared" si="5"/>
        <v>3</v>
      </c>
    </row>
    <row r="9">
      <c r="A9" s="6" t="s">
        <v>60</v>
      </c>
      <c r="B9" s="9">
        <v>40188.0</v>
      </c>
      <c r="C9" s="10" t="s">
        <v>88</v>
      </c>
      <c r="D9" s="11">
        <v>2.0</v>
      </c>
      <c r="E9" s="6" t="s">
        <v>61</v>
      </c>
      <c r="F9" s="6">
        <v>1.0E-6</v>
      </c>
      <c r="G9" s="6" t="s">
        <v>66</v>
      </c>
      <c r="H9" s="10">
        <v>2.0</v>
      </c>
      <c r="I9" s="10">
        <v>4.0</v>
      </c>
      <c r="J9" s="10">
        <v>200.0</v>
      </c>
      <c r="K9" s="10">
        <v>3.3</v>
      </c>
      <c r="L9" s="12">
        <v>0.3</v>
      </c>
      <c r="M9" s="6">
        <v>0.19</v>
      </c>
      <c r="N9" s="6">
        <v>130.0</v>
      </c>
      <c r="O9" s="13">
        <f t="shared" si="1"/>
        <v>2470</v>
      </c>
      <c r="P9" s="6">
        <v>800.0</v>
      </c>
      <c r="Q9" s="3">
        <f t="shared" si="2"/>
        <v>47.5</v>
      </c>
      <c r="R9" s="6" t="s">
        <v>91</v>
      </c>
      <c r="S9" s="20">
        <v>50.0</v>
      </c>
      <c r="T9" s="6">
        <v>4.0</v>
      </c>
      <c r="U9" s="13">
        <f t="shared" si="3"/>
        <v>0.0475</v>
      </c>
      <c r="V9" s="11" t="s">
        <v>96</v>
      </c>
      <c r="W9" s="11" t="s">
        <v>99</v>
      </c>
      <c r="X9" s="13">
        <f t="shared" si="4"/>
        <v>0.2375</v>
      </c>
      <c r="Y9" s="13">
        <f t="shared" si="5"/>
        <v>4</v>
      </c>
    </row>
    <row r="10">
      <c r="A10" s="2"/>
      <c r="B10" s="2"/>
      <c r="C10" s="10"/>
      <c r="D10" s="21"/>
      <c r="E10" s="2"/>
      <c r="F10" s="2"/>
      <c r="G10" s="2"/>
      <c r="H10" s="10"/>
      <c r="I10" s="10"/>
      <c r="J10" s="10"/>
      <c r="K10" s="10"/>
      <c r="L10" s="10"/>
      <c r="M10" s="2"/>
      <c r="N10" s="2"/>
      <c r="O10" s="2"/>
      <c r="P10" s="2"/>
      <c r="Q10" s="3"/>
      <c r="R10" s="2"/>
      <c r="S10" s="2"/>
      <c r="T10" s="2"/>
      <c r="U10" s="2"/>
      <c r="V10" s="21"/>
      <c r="W10" s="21"/>
      <c r="X10" s="13" t="str">
        <f t="shared" si="4"/>
        <v>#DIV/0!</v>
      </c>
      <c r="Y10" s="13">
        <f t="shared" si="5"/>
        <v>5</v>
      </c>
    </row>
    <row r="11">
      <c r="A11" s="2"/>
      <c r="B11" s="2"/>
      <c r="C11" s="10"/>
      <c r="D11" s="21"/>
      <c r="E11" s="2"/>
      <c r="F11" s="2"/>
      <c r="G11" s="2"/>
      <c r="H11" s="10"/>
      <c r="I11" s="10"/>
      <c r="J11" s="10"/>
      <c r="K11" s="10"/>
      <c r="L11" s="10"/>
      <c r="M11" s="2"/>
      <c r="N11" s="2"/>
      <c r="O11" s="2"/>
      <c r="P11" s="2"/>
      <c r="Q11" s="3"/>
      <c r="R11" s="2"/>
      <c r="S11" s="2"/>
      <c r="T11" s="2"/>
      <c r="U11" s="2"/>
      <c r="V11" s="21"/>
      <c r="W11" s="21"/>
      <c r="X11" s="13" t="str">
        <f t="shared" si="4"/>
        <v>#DIV/0!</v>
      </c>
      <c r="Y11" s="13">
        <f t="shared" si="5"/>
        <v>6</v>
      </c>
    </row>
    <row r="12">
      <c r="A12" s="2"/>
      <c r="B12" s="2"/>
      <c r="C12" s="10"/>
      <c r="D12" s="21"/>
      <c r="E12" s="2"/>
      <c r="F12" s="2"/>
      <c r="G12" s="2"/>
      <c r="H12" s="10"/>
      <c r="I12" s="10"/>
      <c r="J12" s="10"/>
      <c r="K12" s="10"/>
      <c r="L12" s="10"/>
      <c r="M12" s="2"/>
      <c r="N12" s="2"/>
      <c r="O12" s="2"/>
      <c r="P12" s="2"/>
      <c r="Q12" s="3"/>
      <c r="R12" s="2"/>
      <c r="S12" s="2"/>
      <c r="T12" s="2"/>
      <c r="U12" s="2"/>
      <c r="V12" s="21"/>
      <c r="W12" s="21"/>
      <c r="X12" s="13" t="str">
        <f t="shared" si="4"/>
        <v>#DIV/0!</v>
      </c>
      <c r="Y12" s="13">
        <f t="shared" si="5"/>
        <v>7</v>
      </c>
    </row>
    <row r="13">
      <c r="A13" s="2"/>
      <c r="B13" s="2"/>
      <c r="C13" s="10"/>
      <c r="D13" s="21"/>
      <c r="E13" s="2"/>
      <c r="F13" s="2"/>
      <c r="G13" s="2"/>
      <c r="H13" s="10"/>
      <c r="I13" s="10"/>
      <c r="J13" s="10"/>
      <c r="K13" s="10"/>
      <c r="L13" s="10"/>
      <c r="M13" s="2"/>
      <c r="N13" s="2"/>
      <c r="O13" s="2"/>
      <c r="P13" s="2"/>
      <c r="Q13" s="3"/>
      <c r="R13" s="2"/>
      <c r="S13" s="2"/>
      <c r="T13" s="2"/>
      <c r="U13" s="2"/>
      <c r="V13" s="21"/>
      <c r="W13" s="21"/>
      <c r="X13" s="13" t="str">
        <f t="shared" si="4"/>
        <v>#DIV/0!</v>
      </c>
      <c r="Y13" s="13">
        <f t="shared" si="5"/>
        <v>8</v>
      </c>
    </row>
    <row r="14">
      <c r="A14" s="2"/>
      <c r="B14" s="2"/>
      <c r="C14" s="10"/>
      <c r="D14" s="21"/>
      <c r="E14" s="2"/>
      <c r="F14" s="2"/>
      <c r="G14" s="2"/>
      <c r="H14" s="10"/>
      <c r="I14" s="10"/>
      <c r="J14" s="10"/>
      <c r="K14" s="10"/>
      <c r="L14" s="10"/>
      <c r="M14" s="2"/>
      <c r="N14" s="2"/>
      <c r="O14" s="2"/>
      <c r="P14" s="2"/>
      <c r="Q14" s="3"/>
      <c r="R14" s="2"/>
      <c r="S14" s="2"/>
      <c r="T14" s="2"/>
      <c r="U14" s="2"/>
      <c r="V14" s="21"/>
      <c r="W14" s="21"/>
      <c r="X14" s="13" t="str">
        <f t="shared" si="4"/>
        <v>#DIV/0!</v>
      </c>
      <c r="Y14" s="13">
        <f t="shared" si="5"/>
        <v>9</v>
      </c>
    </row>
    <row r="15">
      <c r="A15" s="2"/>
      <c r="B15" s="2"/>
      <c r="C15" s="10"/>
      <c r="D15" s="21"/>
      <c r="E15" s="2"/>
      <c r="F15" s="2"/>
      <c r="G15" s="2"/>
      <c r="H15" s="10"/>
      <c r="I15" s="10"/>
      <c r="J15" s="10"/>
      <c r="K15" s="10"/>
      <c r="L15" s="10"/>
      <c r="M15" s="2"/>
      <c r="N15" s="2"/>
      <c r="O15" s="2"/>
      <c r="P15" s="2"/>
      <c r="Q15" s="3"/>
      <c r="R15" s="2"/>
      <c r="S15" s="2"/>
      <c r="T15" s="2"/>
      <c r="U15" s="2"/>
      <c r="V15" s="21"/>
      <c r="W15" s="21"/>
      <c r="X15" s="13" t="str">
        <f t="shared" si="4"/>
        <v>#DIV/0!</v>
      </c>
      <c r="Y15" s="13">
        <f t="shared" si="5"/>
        <v>10</v>
      </c>
    </row>
    <row r="16">
      <c r="A16" s="2"/>
      <c r="B16" s="2"/>
      <c r="C16" s="10"/>
      <c r="D16" s="21"/>
      <c r="E16" s="2"/>
      <c r="F16" s="2"/>
      <c r="G16" s="2"/>
      <c r="H16" s="10"/>
      <c r="I16" s="10"/>
      <c r="J16" s="10"/>
      <c r="K16" s="10"/>
      <c r="L16" s="10"/>
      <c r="M16" s="2"/>
      <c r="N16" s="2"/>
      <c r="O16" s="2"/>
      <c r="P16" s="2"/>
      <c r="Q16" s="3"/>
      <c r="R16" s="2"/>
      <c r="S16" s="2"/>
      <c r="T16" s="2"/>
      <c r="U16" s="2"/>
      <c r="V16" s="21"/>
      <c r="W16" s="21"/>
      <c r="X16" s="13" t="str">
        <f t="shared" si="4"/>
        <v>#DIV/0!</v>
      </c>
      <c r="Y16" s="13">
        <f t="shared" si="5"/>
        <v>11</v>
      </c>
    </row>
    <row r="17">
      <c r="A17" s="2"/>
      <c r="B17" s="2"/>
      <c r="C17" s="10"/>
      <c r="D17" s="21"/>
      <c r="E17" s="2"/>
      <c r="F17" s="2"/>
      <c r="G17" s="2"/>
      <c r="H17" s="10"/>
      <c r="I17" s="10"/>
      <c r="J17" s="10"/>
      <c r="K17" s="10"/>
      <c r="L17" s="10"/>
      <c r="M17" s="2"/>
      <c r="N17" s="2"/>
      <c r="O17" s="2"/>
      <c r="P17" s="2"/>
      <c r="Q17" s="3"/>
      <c r="R17" s="2"/>
      <c r="S17" s="2"/>
      <c r="T17" s="2"/>
      <c r="U17" s="2"/>
      <c r="V17" s="21"/>
      <c r="W17" s="21"/>
      <c r="X17" s="13" t="str">
        <f t="shared" si="4"/>
        <v>#DIV/0!</v>
      </c>
      <c r="Y17" s="13">
        <f t="shared" si="5"/>
        <v>12</v>
      </c>
    </row>
    <row r="18">
      <c r="A18" s="2"/>
      <c r="B18" s="2"/>
      <c r="C18" s="10"/>
      <c r="D18" s="21"/>
      <c r="E18" s="2"/>
      <c r="F18" s="2"/>
      <c r="G18" s="2"/>
      <c r="H18" s="10"/>
      <c r="I18" s="10"/>
      <c r="J18" s="10"/>
      <c r="K18" s="10"/>
      <c r="L18" s="10"/>
      <c r="M18" s="2"/>
      <c r="N18" s="2"/>
      <c r="O18" s="2"/>
      <c r="P18" s="2"/>
      <c r="Q18" s="3"/>
      <c r="R18" s="2"/>
      <c r="S18" s="2"/>
      <c r="T18" s="2"/>
      <c r="U18" s="2"/>
      <c r="V18" s="21"/>
      <c r="W18" s="21"/>
      <c r="X18" s="13" t="str">
        <f t="shared" si="4"/>
        <v>#DIV/0!</v>
      </c>
      <c r="Y18" s="13">
        <f t="shared" si="5"/>
        <v>13</v>
      </c>
    </row>
    <row r="19">
      <c r="A19" s="2"/>
      <c r="B19" s="2"/>
      <c r="C19" s="10"/>
      <c r="D19" s="21"/>
      <c r="E19" s="2"/>
      <c r="F19" s="2"/>
      <c r="G19" s="2"/>
      <c r="H19" s="10"/>
      <c r="I19" s="10"/>
      <c r="J19" s="10"/>
      <c r="K19" s="10"/>
      <c r="L19" s="10"/>
      <c r="M19" s="2"/>
      <c r="N19" s="2"/>
      <c r="O19" s="2"/>
      <c r="P19" s="2"/>
      <c r="Q19" s="3"/>
      <c r="R19" s="2"/>
      <c r="S19" s="2"/>
      <c r="T19" s="2"/>
      <c r="U19" s="2"/>
      <c r="V19" s="21"/>
      <c r="W19" s="21"/>
      <c r="X19" s="13" t="str">
        <f t="shared" si="4"/>
        <v>#DIV/0!</v>
      </c>
      <c r="Y19" s="13">
        <f t="shared" si="5"/>
        <v>14</v>
      </c>
    </row>
    <row r="20">
      <c r="A20" s="2"/>
      <c r="B20" s="2"/>
      <c r="C20" s="10"/>
      <c r="D20" s="21"/>
      <c r="E20" s="2"/>
      <c r="F20" s="2"/>
      <c r="G20" s="2"/>
      <c r="H20" s="10"/>
      <c r="I20" s="10"/>
      <c r="J20" s="10"/>
      <c r="K20" s="10"/>
      <c r="L20" s="10"/>
      <c r="M20" s="2"/>
      <c r="N20" s="2"/>
      <c r="O20" s="2"/>
      <c r="P20" s="2"/>
      <c r="Q20" s="3"/>
      <c r="R20" s="2"/>
      <c r="S20" s="2"/>
      <c r="T20" s="2"/>
      <c r="U20" s="2"/>
      <c r="V20" s="21"/>
      <c r="W20" s="21"/>
      <c r="X20" s="13" t="str">
        <f t="shared" si="4"/>
        <v>#DIV/0!</v>
      </c>
      <c r="Y20" s="13">
        <f t="shared" si="5"/>
        <v>15</v>
      </c>
    </row>
    <row r="21">
      <c r="A21" s="2"/>
      <c r="B21" s="2"/>
      <c r="C21" s="10"/>
      <c r="D21" s="21"/>
      <c r="E21" s="2"/>
      <c r="F21" s="2"/>
      <c r="G21" s="2"/>
      <c r="H21" s="10"/>
      <c r="I21" s="10"/>
      <c r="J21" s="10"/>
      <c r="K21" s="10"/>
      <c r="L21" s="10"/>
      <c r="M21" s="2"/>
      <c r="N21" s="2"/>
      <c r="O21" s="2"/>
      <c r="P21" s="2"/>
      <c r="Q21" s="3"/>
      <c r="R21" s="2"/>
      <c r="S21" s="2"/>
      <c r="T21" s="2"/>
      <c r="U21" s="2"/>
      <c r="V21" s="21"/>
      <c r="W21" s="21"/>
      <c r="X21" s="13" t="str">
        <f t="shared" si="4"/>
        <v>#DIV/0!</v>
      </c>
      <c r="Y21" s="13">
        <f t="shared" si="5"/>
        <v>16</v>
      </c>
    </row>
    <row r="22">
      <c r="A22" s="2"/>
      <c r="B22" s="2"/>
      <c r="C22" s="10"/>
      <c r="D22" s="21"/>
      <c r="E22" s="2"/>
      <c r="F22" s="2"/>
      <c r="G22" s="2"/>
      <c r="H22" s="10"/>
      <c r="I22" s="10"/>
      <c r="J22" s="10"/>
      <c r="K22" s="10"/>
      <c r="L22" s="10"/>
      <c r="M22" s="2"/>
      <c r="N22" s="2"/>
      <c r="O22" s="2"/>
      <c r="P22" s="2"/>
      <c r="Q22" s="3"/>
      <c r="R22" s="2"/>
      <c r="S22" s="2"/>
      <c r="T22" s="2"/>
      <c r="U22" s="2"/>
      <c r="V22" s="21"/>
      <c r="W22" s="21"/>
      <c r="X22" s="13" t="str">
        <f t="shared" si="4"/>
        <v>#DIV/0!</v>
      </c>
      <c r="Y22" s="13">
        <f t="shared" si="5"/>
        <v>17</v>
      </c>
    </row>
    <row r="23">
      <c r="A23" s="2"/>
      <c r="B23" s="2"/>
      <c r="C23" s="10"/>
      <c r="D23" s="21"/>
      <c r="E23" s="2"/>
      <c r="F23" s="2"/>
      <c r="G23" s="2"/>
      <c r="H23" s="10"/>
      <c r="I23" s="10"/>
      <c r="J23" s="10"/>
      <c r="K23" s="10"/>
      <c r="L23" s="10"/>
      <c r="M23" s="2"/>
      <c r="N23" s="2"/>
      <c r="O23" s="2"/>
      <c r="P23" s="2"/>
      <c r="Q23" s="3"/>
      <c r="R23" s="2"/>
      <c r="S23" s="2"/>
      <c r="T23" s="2"/>
      <c r="U23" s="2"/>
      <c r="V23" s="21"/>
      <c r="W23" s="21"/>
      <c r="X23" s="13" t="str">
        <f t="shared" si="4"/>
        <v>#DIV/0!</v>
      </c>
      <c r="Y23" s="13">
        <f t="shared" si="5"/>
        <v>18</v>
      </c>
    </row>
    <row r="24">
      <c r="A24" s="2"/>
      <c r="B24" s="2"/>
      <c r="C24" s="10"/>
      <c r="D24" s="21"/>
      <c r="E24" s="2"/>
      <c r="F24" s="2"/>
      <c r="G24" s="2"/>
      <c r="H24" s="10"/>
      <c r="I24" s="10"/>
      <c r="J24" s="10"/>
      <c r="K24" s="10"/>
      <c r="L24" s="10"/>
      <c r="M24" s="2"/>
      <c r="N24" s="2"/>
      <c r="O24" s="2"/>
      <c r="P24" s="2"/>
      <c r="Q24" s="3"/>
      <c r="R24" s="2"/>
      <c r="S24" s="2"/>
      <c r="T24" s="2"/>
      <c r="U24" s="2"/>
      <c r="V24" s="21"/>
      <c r="W24" s="21"/>
      <c r="X24" s="13" t="str">
        <f t="shared" si="4"/>
        <v>#DIV/0!</v>
      </c>
      <c r="Y24" s="13">
        <f t="shared" si="5"/>
        <v>19</v>
      </c>
    </row>
    <row r="25">
      <c r="A25" s="2"/>
      <c r="B25" s="2"/>
      <c r="C25" s="10"/>
      <c r="D25" s="21"/>
      <c r="E25" s="2"/>
      <c r="F25" s="2"/>
      <c r="G25" s="2"/>
      <c r="H25" s="10"/>
      <c r="I25" s="10"/>
      <c r="J25" s="10"/>
      <c r="K25" s="10"/>
      <c r="L25" s="10"/>
      <c r="M25" s="2"/>
      <c r="N25" s="2"/>
      <c r="O25" s="2"/>
      <c r="P25" s="2"/>
      <c r="Q25" s="3"/>
      <c r="R25" s="2"/>
      <c r="S25" s="2"/>
      <c r="T25" s="2"/>
      <c r="U25" s="2"/>
      <c r="V25" s="21"/>
      <c r="W25" s="21"/>
      <c r="X25" s="13" t="str">
        <f t="shared" si="4"/>
        <v>#DIV/0!</v>
      </c>
      <c r="Y25" s="13">
        <f t="shared" si="5"/>
        <v>20</v>
      </c>
    </row>
    <row r="26">
      <c r="A26" s="2"/>
      <c r="B26" s="2"/>
      <c r="C26" s="10"/>
      <c r="D26" s="21"/>
      <c r="E26" s="2"/>
      <c r="F26" s="2"/>
      <c r="G26" s="2"/>
      <c r="H26" s="10"/>
      <c r="I26" s="10"/>
      <c r="J26" s="10"/>
      <c r="K26" s="10"/>
      <c r="L26" s="10"/>
      <c r="M26" s="2"/>
      <c r="N26" s="2"/>
      <c r="O26" s="2"/>
      <c r="P26" s="2"/>
      <c r="Q26" s="3"/>
      <c r="R26" s="2"/>
      <c r="S26" s="2"/>
      <c r="T26" s="2"/>
      <c r="U26" s="2"/>
      <c r="V26" s="21"/>
      <c r="W26" s="21"/>
      <c r="X26" s="13" t="str">
        <f t="shared" si="4"/>
        <v>#DIV/0!</v>
      </c>
      <c r="Y26" s="13">
        <f t="shared" si="5"/>
        <v>21</v>
      </c>
    </row>
    <row r="27">
      <c r="A27" s="2"/>
      <c r="B27" s="2"/>
      <c r="C27" s="10"/>
      <c r="D27" s="21"/>
      <c r="E27" s="2"/>
      <c r="F27" s="2"/>
      <c r="G27" s="2"/>
      <c r="H27" s="10"/>
      <c r="I27" s="10"/>
      <c r="J27" s="10"/>
      <c r="K27" s="10"/>
      <c r="L27" s="10"/>
      <c r="M27" s="2"/>
      <c r="N27" s="2"/>
      <c r="O27" s="2"/>
      <c r="P27" s="2"/>
      <c r="Q27" s="3"/>
      <c r="R27" s="2"/>
      <c r="S27" s="2"/>
      <c r="T27" s="2"/>
      <c r="U27" s="2"/>
      <c r="V27" s="21"/>
      <c r="W27" s="21"/>
      <c r="X27" s="13" t="str">
        <f t="shared" si="4"/>
        <v>#DIV/0!</v>
      </c>
      <c r="Y27" s="13">
        <f t="shared" si="5"/>
        <v>22</v>
      </c>
    </row>
    <row r="28">
      <c r="A28" s="2"/>
      <c r="B28" s="2"/>
      <c r="C28" s="10"/>
      <c r="D28" s="21"/>
      <c r="E28" s="2"/>
      <c r="F28" s="2"/>
      <c r="G28" s="2"/>
      <c r="H28" s="10"/>
      <c r="I28" s="10"/>
      <c r="J28" s="10"/>
      <c r="K28" s="10"/>
      <c r="L28" s="10"/>
      <c r="M28" s="2"/>
      <c r="N28" s="2"/>
      <c r="O28" s="2"/>
      <c r="P28" s="2"/>
      <c r="Q28" s="3"/>
      <c r="R28" s="2"/>
      <c r="S28" s="2"/>
      <c r="T28" s="2"/>
      <c r="U28" s="2"/>
      <c r="V28" s="21"/>
      <c r="W28" s="21"/>
      <c r="X28" s="13" t="str">
        <f t="shared" si="4"/>
        <v>#DIV/0!</v>
      </c>
      <c r="Y28" s="13">
        <f t="shared" si="5"/>
        <v>23</v>
      </c>
    </row>
    <row r="29">
      <c r="A29" s="2"/>
      <c r="B29" s="2"/>
      <c r="C29" s="10"/>
      <c r="D29" s="21"/>
      <c r="E29" s="2"/>
      <c r="F29" s="2"/>
      <c r="G29" s="2"/>
      <c r="H29" s="10"/>
      <c r="I29" s="10"/>
      <c r="J29" s="10"/>
      <c r="K29" s="10"/>
      <c r="L29" s="10"/>
      <c r="M29" s="2"/>
      <c r="N29" s="2"/>
      <c r="O29" s="2"/>
      <c r="P29" s="2"/>
      <c r="Q29" s="3"/>
      <c r="R29" s="2"/>
      <c r="S29" s="2"/>
      <c r="T29" s="2"/>
      <c r="U29" s="2"/>
      <c r="V29" s="21"/>
      <c r="W29" s="21"/>
      <c r="X29" s="13" t="str">
        <f t="shared" si="4"/>
        <v>#DIV/0!</v>
      </c>
      <c r="Y29" s="13">
        <f t="shared" si="5"/>
        <v>24</v>
      </c>
    </row>
    <row r="30">
      <c r="A30" s="2"/>
      <c r="B30" s="2"/>
      <c r="C30" s="10"/>
      <c r="D30" s="21"/>
      <c r="E30" s="2"/>
      <c r="F30" s="2"/>
      <c r="G30" s="2"/>
      <c r="H30" s="10"/>
      <c r="I30" s="10"/>
      <c r="J30" s="10"/>
      <c r="K30" s="10"/>
      <c r="L30" s="10"/>
      <c r="M30" s="2"/>
      <c r="N30" s="2"/>
      <c r="O30" s="2"/>
      <c r="P30" s="2"/>
      <c r="Q30" s="3"/>
      <c r="R30" s="2"/>
      <c r="S30" s="2"/>
      <c r="T30" s="2"/>
      <c r="U30" s="2"/>
      <c r="V30" s="21"/>
      <c r="W30" s="21"/>
      <c r="X30" s="13" t="str">
        <f t="shared" si="4"/>
        <v>#DIV/0!</v>
      </c>
      <c r="Y30" s="13">
        <f t="shared" si="5"/>
        <v>25</v>
      </c>
    </row>
    <row r="31">
      <c r="A31" s="2"/>
      <c r="B31" s="2"/>
      <c r="C31" s="10"/>
      <c r="D31" s="21"/>
      <c r="E31" s="2"/>
      <c r="F31" s="2"/>
      <c r="G31" s="2"/>
      <c r="H31" s="10"/>
      <c r="I31" s="10"/>
      <c r="J31" s="10"/>
      <c r="K31" s="10"/>
      <c r="L31" s="10"/>
      <c r="M31" s="2"/>
      <c r="N31" s="2"/>
      <c r="O31" s="2"/>
      <c r="P31" s="2"/>
      <c r="Q31" s="3"/>
      <c r="R31" s="2"/>
      <c r="S31" s="2"/>
      <c r="T31" s="2"/>
      <c r="U31" s="2"/>
      <c r="V31" s="21"/>
      <c r="W31" s="2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60</v>
      </c>
      <c r="B6" s="9">
        <v>39940.0</v>
      </c>
      <c r="C6" s="10" t="s">
        <v>92</v>
      </c>
      <c r="D6" s="11">
        <v>3.0</v>
      </c>
      <c r="E6" s="6" t="s">
        <v>53</v>
      </c>
      <c r="F6" s="6" t="s">
        <v>67</v>
      </c>
      <c r="G6" s="6" t="s">
        <v>66</v>
      </c>
      <c r="H6" s="10" t="s">
        <v>55</v>
      </c>
      <c r="I6" s="10">
        <v>10.0</v>
      </c>
      <c r="J6" s="10">
        <v>300.0</v>
      </c>
      <c r="K6" s="10">
        <v>3.3</v>
      </c>
      <c r="L6" s="12">
        <v>0.3</v>
      </c>
      <c r="M6" s="6">
        <v>0.59</v>
      </c>
      <c r="N6" s="6">
        <v>1.18</v>
      </c>
      <c r="O6" s="13">
        <f t="shared" ref="O6:O9" si="1">N6*100*M6</f>
        <v>69.62</v>
      </c>
      <c r="P6" s="6">
        <v>69.3</v>
      </c>
      <c r="Q6" s="3">
        <f t="shared" ref="Q6:Q9" si="2">1000*M6/I6</f>
        <v>59</v>
      </c>
      <c r="R6" s="6" t="s">
        <v>91</v>
      </c>
      <c r="S6" s="6">
        <v>300.0</v>
      </c>
      <c r="T6" s="6">
        <v>8.5</v>
      </c>
      <c r="U6" s="13">
        <f t="shared" ref="U6:U9" si="3">Q6*T6*0.001*(S6/J6)</f>
        <v>0.5015</v>
      </c>
      <c r="V6" s="6" t="s">
        <v>97</v>
      </c>
      <c r="W6" s="2"/>
      <c r="X6" s="13">
        <f t="shared" ref="X6:X30" si="4">Q6/J6</f>
        <v>0.1966666667</v>
      </c>
      <c r="Y6" s="6">
        <v>1.0</v>
      </c>
    </row>
    <row r="7" ht="49.5" customHeight="1">
      <c r="A7" s="6" t="s">
        <v>60</v>
      </c>
      <c r="B7" s="9">
        <v>39996.0</v>
      </c>
      <c r="C7" s="6" t="s">
        <v>92</v>
      </c>
      <c r="D7" s="6">
        <v>3.0</v>
      </c>
      <c r="E7" s="6" t="s">
        <v>61</v>
      </c>
      <c r="F7" s="6" t="s">
        <v>67</v>
      </c>
      <c r="G7" s="6" t="s">
        <v>68</v>
      </c>
      <c r="H7" s="6">
        <v>0.25</v>
      </c>
      <c r="I7" s="6">
        <v>13.0</v>
      </c>
      <c r="J7" s="6">
        <v>200.0</v>
      </c>
      <c r="K7" s="6">
        <v>3.3</v>
      </c>
      <c r="L7" s="14">
        <v>0.3</v>
      </c>
      <c r="M7" s="6">
        <v>0.52</v>
      </c>
      <c r="N7" s="6">
        <v>1.37</v>
      </c>
      <c r="O7" s="13">
        <f t="shared" si="1"/>
        <v>71.24</v>
      </c>
      <c r="P7" s="6">
        <v>69.3</v>
      </c>
      <c r="Q7" s="3">
        <f t="shared" si="2"/>
        <v>40</v>
      </c>
      <c r="R7" s="2"/>
      <c r="S7" s="6">
        <v>200.0</v>
      </c>
      <c r="T7" s="6">
        <v>10.0</v>
      </c>
      <c r="U7" s="13">
        <f t="shared" si="3"/>
        <v>0.4</v>
      </c>
      <c r="V7" s="2"/>
      <c r="W7" s="2"/>
      <c r="X7" s="13">
        <f t="shared" si="4"/>
        <v>0.2</v>
      </c>
      <c r="Y7" s="13">
        <f t="shared" ref="Y7:Y30" si="5">Y6+1</f>
        <v>2</v>
      </c>
    </row>
    <row r="8" ht="49.5" customHeight="1">
      <c r="A8" s="6" t="s">
        <v>60</v>
      </c>
      <c r="B8" s="9">
        <v>40036.0</v>
      </c>
      <c r="C8" s="6" t="s">
        <v>92</v>
      </c>
      <c r="D8" s="6">
        <v>3.0</v>
      </c>
      <c r="E8" s="6" t="s">
        <v>100</v>
      </c>
      <c r="F8" s="6" t="s">
        <v>101</v>
      </c>
      <c r="G8" s="6" t="s">
        <v>66</v>
      </c>
      <c r="H8" s="6">
        <v>2.0</v>
      </c>
      <c r="I8" s="6">
        <v>100.0</v>
      </c>
      <c r="J8" s="6">
        <v>50.0</v>
      </c>
      <c r="K8" s="6">
        <v>2.3</v>
      </c>
      <c r="L8" s="14">
        <v>0.2</v>
      </c>
      <c r="M8" s="6">
        <v>1.06</v>
      </c>
      <c r="N8" s="6">
        <v>0.7</v>
      </c>
      <c r="O8" s="13">
        <f t="shared" si="1"/>
        <v>74.2</v>
      </c>
      <c r="P8" s="6">
        <v>69.3</v>
      </c>
      <c r="Q8" s="3">
        <f t="shared" si="2"/>
        <v>10.6</v>
      </c>
      <c r="R8" s="6">
        <v>257.0</v>
      </c>
      <c r="S8" s="6">
        <v>200.0</v>
      </c>
      <c r="T8" s="6">
        <v>10.0</v>
      </c>
      <c r="U8" s="13">
        <f t="shared" si="3"/>
        <v>0.424</v>
      </c>
      <c r="V8" s="6" t="s">
        <v>97</v>
      </c>
      <c r="W8" s="2"/>
      <c r="X8" s="13">
        <f t="shared" si="4"/>
        <v>0.212</v>
      </c>
      <c r="Y8" s="13">
        <f t="shared" si="5"/>
        <v>3</v>
      </c>
    </row>
    <row r="9">
      <c r="A9" s="6" t="s">
        <v>102</v>
      </c>
      <c r="B9" s="9">
        <v>40199.0</v>
      </c>
      <c r="C9" s="6" t="s">
        <v>92</v>
      </c>
      <c r="D9" s="6">
        <v>1.0</v>
      </c>
      <c r="E9" s="6" t="s">
        <v>100</v>
      </c>
      <c r="F9" s="6" t="s">
        <v>103</v>
      </c>
      <c r="G9" s="6" t="s">
        <v>66</v>
      </c>
      <c r="H9" s="6">
        <v>2.0</v>
      </c>
      <c r="I9" s="6">
        <v>50.0</v>
      </c>
      <c r="J9" s="6">
        <v>50.0</v>
      </c>
      <c r="K9" s="6">
        <v>2.3</v>
      </c>
      <c r="L9" s="14">
        <v>0.2</v>
      </c>
      <c r="M9" s="6">
        <v>0.8</v>
      </c>
      <c r="N9" s="2"/>
      <c r="O9" s="13">
        <f t="shared" si="1"/>
        <v>0</v>
      </c>
      <c r="P9" s="6">
        <v>69.3</v>
      </c>
      <c r="Q9" s="3">
        <f t="shared" si="2"/>
        <v>16</v>
      </c>
      <c r="R9" s="6">
        <v>257.0</v>
      </c>
      <c r="S9" s="6">
        <v>200.0</v>
      </c>
      <c r="T9" s="6">
        <v>10.0</v>
      </c>
      <c r="U9" s="13">
        <f t="shared" si="3"/>
        <v>0.64</v>
      </c>
      <c r="V9" s="6" t="s">
        <v>104</v>
      </c>
      <c r="W9" s="2"/>
      <c r="X9" s="13">
        <f t="shared" si="4"/>
        <v>0.32</v>
      </c>
      <c r="Y9" s="13">
        <f t="shared" si="5"/>
        <v>4</v>
      </c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4"/>
        <v>#DIV/0!</v>
      </c>
      <c r="Y10" s="13">
        <f t="shared" si="5"/>
        <v>5</v>
      </c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4"/>
        <v>#DIV/0!</v>
      </c>
      <c r="Y11" s="13">
        <f t="shared" si="5"/>
        <v>6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4"/>
        <v>#DIV/0!</v>
      </c>
      <c r="Y12" s="13">
        <f t="shared" si="5"/>
        <v>7</v>
      </c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4"/>
        <v>#DIV/0!</v>
      </c>
      <c r="Y13" s="13">
        <f t="shared" si="5"/>
        <v>8</v>
      </c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4"/>
        <v>#DIV/0!</v>
      </c>
      <c r="Y14" s="13">
        <f t="shared" si="5"/>
        <v>9</v>
      </c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4"/>
        <v>#DIV/0!</v>
      </c>
      <c r="Y15" s="13">
        <f t="shared" si="5"/>
        <v>10</v>
      </c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4"/>
        <v>#DIV/0!</v>
      </c>
      <c r="Y16" s="13">
        <f t="shared" si="5"/>
        <v>11</v>
      </c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4"/>
        <v>#DIV/0!</v>
      </c>
      <c r="Y17" s="13">
        <f t="shared" si="5"/>
        <v>12</v>
      </c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4"/>
        <v>#DIV/0!</v>
      </c>
      <c r="Y18" s="13">
        <f t="shared" si="5"/>
        <v>13</v>
      </c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4"/>
        <v>#DIV/0!</v>
      </c>
      <c r="Y19" s="13">
        <f t="shared" si="5"/>
        <v>14</v>
      </c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4"/>
        <v>#DIV/0!</v>
      </c>
      <c r="Y20" s="13">
        <f t="shared" si="5"/>
        <v>15</v>
      </c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4"/>
        <v>#DIV/0!</v>
      </c>
      <c r="Y21" s="13">
        <f t="shared" si="5"/>
        <v>16</v>
      </c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4"/>
        <v>#DIV/0!</v>
      </c>
      <c r="Y22" s="13">
        <f t="shared" si="5"/>
        <v>17</v>
      </c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4"/>
        <v>#DIV/0!</v>
      </c>
      <c r="Y23" s="13">
        <f t="shared" si="5"/>
        <v>18</v>
      </c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4"/>
        <v>#DIV/0!</v>
      </c>
      <c r="Y24" s="13">
        <f t="shared" si="5"/>
        <v>19</v>
      </c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4"/>
        <v>#DIV/0!</v>
      </c>
      <c r="Y25" s="13">
        <f t="shared" si="5"/>
        <v>20</v>
      </c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4"/>
        <v>#DIV/0!</v>
      </c>
      <c r="Y26" s="13">
        <f t="shared" si="5"/>
        <v>21</v>
      </c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4"/>
        <v>#DIV/0!</v>
      </c>
      <c r="Y27" s="13">
        <f t="shared" si="5"/>
        <v>22</v>
      </c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4"/>
        <v>#DIV/0!</v>
      </c>
      <c r="Y28" s="13">
        <f t="shared" si="5"/>
        <v>23</v>
      </c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4"/>
        <v>#DIV/0!</v>
      </c>
      <c r="Y29" s="13">
        <f t="shared" si="5"/>
        <v>24</v>
      </c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4"/>
        <v>#DIV/0!</v>
      </c>
      <c r="Y30" s="13">
        <f t="shared" si="5"/>
        <v>25</v>
      </c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60</v>
      </c>
      <c r="B6" s="9">
        <v>39970.0</v>
      </c>
      <c r="C6" s="10" t="s">
        <v>87</v>
      </c>
      <c r="D6" s="11">
        <v>2.0</v>
      </c>
      <c r="E6" s="6" t="s">
        <v>61</v>
      </c>
      <c r="F6" s="6" t="s">
        <v>67</v>
      </c>
      <c r="G6" s="6" t="s">
        <v>66</v>
      </c>
      <c r="H6" s="10">
        <v>0.0</v>
      </c>
      <c r="I6" s="10">
        <v>30.0</v>
      </c>
      <c r="J6" s="10">
        <v>200.0</v>
      </c>
      <c r="K6" s="10">
        <v>5.3</v>
      </c>
      <c r="L6" s="12">
        <v>0.5</v>
      </c>
      <c r="M6" s="6">
        <v>0.01</v>
      </c>
      <c r="N6" s="6">
        <v>2400.0</v>
      </c>
      <c r="O6" s="13">
        <f t="shared" ref="O6:O8" si="1">N6*100*M6</f>
        <v>2400</v>
      </c>
      <c r="P6" s="6">
        <v>82.0</v>
      </c>
      <c r="Q6" s="3">
        <f t="shared" ref="Q6:Q8" si="2">1000*M6/I6</f>
        <v>0.3333333333</v>
      </c>
      <c r="R6" s="2"/>
      <c r="S6" s="6">
        <v>100.0</v>
      </c>
      <c r="T6" s="6">
        <v>15.0</v>
      </c>
      <c r="U6" s="13">
        <f t="shared" ref="U6:U8" si="3">Q6*T6*0.001*(S6/J6)</f>
        <v>0.0025</v>
      </c>
      <c r="V6" s="2"/>
      <c r="W6" s="2"/>
      <c r="X6" s="13">
        <f t="shared" ref="X6:X30" si="4">Q6/J6</f>
        <v>0.001666666667</v>
      </c>
      <c r="Y6" s="6">
        <v>1.0</v>
      </c>
    </row>
    <row r="7" ht="69.0" customHeight="1">
      <c r="A7" s="6" t="s">
        <v>60</v>
      </c>
      <c r="B7" s="9">
        <v>39970.0</v>
      </c>
      <c r="C7" s="10" t="s">
        <v>87</v>
      </c>
      <c r="D7" s="11">
        <v>2.0</v>
      </c>
      <c r="E7" s="6" t="s">
        <v>61</v>
      </c>
      <c r="F7" s="6" t="s">
        <v>67</v>
      </c>
      <c r="G7" s="6" t="s">
        <v>66</v>
      </c>
      <c r="H7" s="10">
        <v>0.0</v>
      </c>
      <c r="I7" s="10">
        <v>30.0</v>
      </c>
      <c r="J7" s="10">
        <v>300.0</v>
      </c>
      <c r="K7" s="10">
        <v>5.3</v>
      </c>
      <c r="L7" s="12">
        <v>0.5</v>
      </c>
      <c r="M7" s="6">
        <v>0.015</v>
      </c>
      <c r="N7" s="6">
        <v>100.0</v>
      </c>
      <c r="O7" s="13">
        <f t="shared" si="1"/>
        <v>150</v>
      </c>
      <c r="P7" s="6">
        <v>82.0</v>
      </c>
      <c r="Q7" s="3">
        <f t="shared" si="2"/>
        <v>0.5</v>
      </c>
      <c r="R7" s="2"/>
      <c r="S7" s="6">
        <v>300.0</v>
      </c>
      <c r="T7" s="6">
        <v>20.0</v>
      </c>
      <c r="U7" s="13">
        <f t="shared" si="3"/>
        <v>0.01</v>
      </c>
      <c r="V7" s="6" t="s">
        <v>89</v>
      </c>
      <c r="W7" s="2"/>
      <c r="X7" s="13">
        <f t="shared" si="4"/>
        <v>0.001666666667</v>
      </c>
      <c r="Y7" s="13">
        <f t="shared" ref="Y7:Y30" si="5">Y6+1</f>
        <v>2</v>
      </c>
    </row>
    <row r="8" ht="49.5" customHeight="1">
      <c r="A8" s="6" t="s">
        <v>90</v>
      </c>
      <c r="B8" s="9">
        <v>39981.0</v>
      </c>
      <c r="C8" s="10" t="s">
        <v>87</v>
      </c>
      <c r="D8" s="11">
        <v>2.0</v>
      </c>
      <c r="E8" s="6" t="s">
        <v>61</v>
      </c>
      <c r="F8" s="6" t="s">
        <v>67</v>
      </c>
      <c r="G8" s="6" t="s">
        <v>66</v>
      </c>
      <c r="H8" s="10">
        <v>0.0</v>
      </c>
      <c r="I8" s="10">
        <v>20.0</v>
      </c>
      <c r="J8" s="10">
        <v>300.0</v>
      </c>
      <c r="K8" s="10">
        <v>5.3</v>
      </c>
      <c r="L8" s="12">
        <v>0.5</v>
      </c>
      <c r="M8" s="6">
        <v>0.065</v>
      </c>
      <c r="N8" s="2"/>
      <c r="O8" s="13">
        <f t="shared" si="1"/>
        <v>0</v>
      </c>
      <c r="P8" s="6">
        <v>82.0</v>
      </c>
      <c r="Q8" s="3">
        <f t="shared" si="2"/>
        <v>3.25</v>
      </c>
      <c r="R8" s="2"/>
      <c r="S8" s="6">
        <v>300.0</v>
      </c>
      <c r="T8" s="6">
        <v>5.0</v>
      </c>
      <c r="U8" s="13">
        <f t="shared" si="3"/>
        <v>0.01625</v>
      </c>
      <c r="V8" s="6" t="s">
        <v>89</v>
      </c>
      <c r="W8" s="2"/>
      <c r="X8" s="13">
        <f t="shared" si="4"/>
        <v>0.01083333333</v>
      </c>
      <c r="Y8" s="13">
        <f t="shared" si="5"/>
        <v>3</v>
      </c>
    </row>
    <row r="9" ht="4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4"/>
        <v>#DIV/0!</v>
      </c>
      <c r="Y9" s="13">
        <f t="shared" si="5"/>
        <v>4</v>
      </c>
    </row>
    <row r="10" ht="4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4"/>
        <v>#DIV/0!</v>
      </c>
      <c r="Y10" s="13">
        <f t="shared" si="5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4"/>
        <v>#DIV/0!</v>
      </c>
      <c r="Y11" s="13">
        <f t="shared" si="5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4"/>
        <v>#DIV/0!</v>
      </c>
      <c r="Y12" s="13">
        <f t="shared" si="5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4"/>
        <v>#DIV/0!</v>
      </c>
      <c r="Y13" s="13">
        <f t="shared" si="5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4"/>
        <v>#DIV/0!</v>
      </c>
      <c r="Y14" s="13">
        <f t="shared" si="5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4"/>
        <v>#DIV/0!</v>
      </c>
      <c r="Y15" s="13">
        <f t="shared" si="5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4"/>
        <v>#DIV/0!</v>
      </c>
      <c r="Y16" s="13">
        <f t="shared" si="5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4"/>
        <v>#DIV/0!</v>
      </c>
      <c r="Y17" s="13">
        <f t="shared" si="5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4"/>
        <v>#DIV/0!</v>
      </c>
      <c r="Y18" s="13">
        <f t="shared" si="5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4"/>
        <v>#DIV/0!</v>
      </c>
      <c r="Y19" s="13">
        <f t="shared" si="5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4"/>
        <v>#DIV/0!</v>
      </c>
      <c r="Y20" s="13">
        <f t="shared" si="5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4"/>
        <v>#DIV/0!</v>
      </c>
      <c r="Y21" s="13">
        <f t="shared" si="5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4"/>
        <v>#DIV/0!</v>
      </c>
      <c r="Y22" s="13">
        <f t="shared" si="5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4"/>
        <v>#DIV/0!</v>
      </c>
      <c r="Y23" s="13">
        <f t="shared" si="5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4"/>
        <v>#DIV/0!</v>
      </c>
      <c r="Y24" s="13">
        <f t="shared" si="5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4"/>
        <v>#DIV/0!</v>
      </c>
      <c r="Y25" s="13">
        <f t="shared" si="5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4"/>
        <v>#DIV/0!</v>
      </c>
      <c r="Y26" s="13">
        <f t="shared" si="5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4"/>
        <v>#DIV/0!</v>
      </c>
      <c r="Y27" s="13">
        <f t="shared" si="5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4"/>
        <v>#DIV/0!</v>
      </c>
      <c r="Y28" s="13">
        <f t="shared" si="5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4"/>
        <v>#DIV/0!</v>
      </c>
      <c r="Y29" s="13">
        <f t="shared" si="5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4"/>
        <v>#DIV/0!</v>
      </c>
      <c r="Y30" s="13">
        <f t="shared" si="5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60</v>
      </c>
      <c r="B6" s="9">
        <v>40420.0</v>
      </c>
      <c r="C6" s="10" t="s">
        <v>105</v>
      </c>
      <c r="D6" s="11">
        <v>2.0</v>
      </c>
      <c r="E6" s="6" t="s">
        <v>61</v>
      </c>
      <c r="F6" s="6" t="s">
        <v>67</v>
      </c>
      <c r="G6" s="2"/>
      <c r="H6" s="10">
        <v>1.0</v>
      </c>
      <c r="I6" s="10">
        <v>15.0</v>
      </c>
      <c r="J6" s="10">
        <v>300.0</v>
      </c>
      <c r="K6" s="10">
        <v>3.3</v>
      </c>
      <c r="L6" s="10">
        <v>50.0</v>
      </c>
      <c r="M6" s="6">
        <v>0.5</v>
      </c>
      <c r="N6" s="2"/>
      <c r="O6" s="13">
        <f>N6*100*M6</f>
        <v>0</v>
      </c>
      <c r="P6" s="2"/>
      <c r="Q6" s="3">
        <f t="shared" ref="Q6:Q7" si="1">1000*M6/I6</f>
        <v>33.33333333</v>
      </c>
      <c r="R6" s="2"/>
      <c r="S6" s="6">
        <v>300.0</v>
      </c>
      <c r="T6" s="6">
        <v>150.0</v>
      </c>
      <c r="U6" s="13">
        <f t="shared" ref="U6:U7" si="2">Q6*T6*0.001*(S6/J6)</f>
        <v>5</v>
      </c>
      <c r="V6" s="6" t="s">
        <v>106</v>
      </c>
      <c r="W6" s="2"/>
      <c r="X6" s="13">
        <f t="shared" ref="X6:X30" si="3">Q6/J6</f>
        <v>0.1111111111</v>
      </c>
      <c r="Y6" s="6">
        <v>1.0</v>
      </c>
    </row>
    <row r="7" ht="49.5" customHeight="1">
      <c r="A7" s="2"/>
      <c r="B7" s="2"/>
      <c r="C7" s="10"/>
      <c r="D7" s="21"/>
      <c r="E7" s="2"/>
      <c r="F7" s="2"/>
      <c r="G7" s="2"/>
      <c r="H7" s="10"/>
      <c r="I7" s="10"/>
      <c r="J7" s="10"/>
      <c r="K7" s="10"/>
      <c r="L7" s="10"/>
      <c r="M7" s="2"/>
      <c r="N7" s="2"/>
      <c r="O7" s="2"/>
      <c r="P7" s="2"/>
      <c r="Q7" s="3" t="str">
        <f t="shared" si="1"/>
        <v>#DIV/0!</v>
      </c>
      <c r="R7" s="2"/>
      <c r="S7" s="6">
        <v>50.0</v>
      </c>
      <c r="T7" s="6">
        <v>1.0</v>
      </c>
      <c r="U7" s="13" t="str">
        <f t="shared" si="2"/>
        <v>#DIV/0!</v>
      </c>
      <c r="V7" s="2"/>
      <c r="W7" s="2"/>
      <c r="X7" s="13" t="str">
        <f t="shared" si="3"/>
        <v>#DIV/0!</v>
      </c>
      <c r="Y7" s="13">
        <f t="shared" ref="Y7:Y30" si="4">Y6+1</f>
        <v>2</v>
      </c>
    </row>
    <row r="8" ht="4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  <c r="V8" s="2"/>
      <c r="W8" s="2"/>
      <c r="X8" s="13" t="str">
        <f t="shared" si="3"/>
        <v>#DIV/0!</v>
      </c>
      <c r="Y8" s="13">
        <f t="shared" si="4"/>
        <v>3</v>
      </c>
    </row>
    <row r="9" ht="4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3"/>
        <v>#DIV/0!</v>
      </c>
      <c r="Y9" s="13">
        <f t="shared" si="4"/>
        <v>4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3"/>
        <v>#DIV/0!</v>
      </c>
      <c r="Y10" s="13">
        <f t="shared" si="4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3"/>
        <v>#DIV/0!</v>
      </c>
      <c r="Y11" s="13">
        <f t="shared" si="4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3"/>
        <v>#DIV/0!</v>
      </c>
      <c r="Y12" s="13">
        <f t="shared" si="4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3"/>
        <v>#DIV/0!</v>
      </c>
      <c r="Y13" s="13">
        <f t="shared" si="4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3"/>
        <v>#DIV/0!</v>
      </c>
      <c r="Y14" s="13">
        <f t="shared" si="4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3"/>
        <v>#DIV/0!</v>
      </c>
      <c r="Y15" s="13">
        <f t="shared" si="4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3"/>
        <v>#DIV/0!</v>
      </c>
      <c r="Y16" s="13">
        <f t="shared" si="4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3"/>
        <v>#DIV/0!</v>
      </c>
      <c r="Y17" s="13">
        <f t="shared" si="4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3"/>
        <v>#DIV/0!</v>
      </c>
      <c r="Y18" s="13">
        <f t="shared" si="4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3"/>
        <v>#DIV/0!</v>
      </c>
      <c r="Y19" s="13">
        <f t="shared" si="4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3"/>
        <v>#DIV/0!</v>
      </c>
      <c r="Y20" s="13">
        <f t="shared" si="4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3"/>
        <v>#DIV/0!</v>
      </c>
      <c r="Y21" s="13">
        <f t="shared" si="4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3"/>
        <v>#DIV/0!</v>
      </c>
      <c r="Y22" s="13">
        <f t="shared" si="4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3"/>
        <v>#DIV/0!</v>
      </c>
      <c r="Y23" s="13">
        <f t="shared" si="4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3"/>
        <v>#DIV/0!</v>
      </c>
      <c r="Y24" s="13">
        <f t="shared" si="4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3"/>
        <v>#DIV/0!</v>
      </c>
      <c r="Y25" s="13">
        <f t="shared" si="4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3"/>
        <v>#DIV/0!</v>
      </c>
      <c r="Y26" s="13">
        <f t="shared" si="4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3"/>
        <v>#DIV/0!</v>
      </c>
      <c r="Y27" s="13">
        <f t="shared" si="4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3"/>
        <v>#DIV/0!</v>
      </c>
      <c r="Y28" s="13">
        <f t="shared" si="4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3"/>
        <v>#DIV/0!</v>
      </c>
      <c r="Y29" s="13">
        <f t="shared" si="4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3"/>
        <v>#DIV/0!</v>
      </c>
      <c r="Y30" s="13">
        <f t="shared" si="4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25" width="17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47.25" customHeight="1">
      <c r="A6" s="6" t="s">
        <v>107</v>
      </c>
      <c r="B6" s="9">
        <v>40513.0</v>
      </c>
      <c r="C6" s="10" t="s">
        <v>108</v>
      </c>
      <c r="D6" s="11">
        <v>1.0</v>
      </c>
      <c r="E6" s="6" t="s">
        <v>109</v>
      </c>
      <c r="F6" s="6" t="s">
        <v>67</v>
      </c>
      <c r="G6" s="6">
        <v>1.0</v>
      </c>
      <c r="H6" s="10">
        <v>2.0</v>
      </c>
      <c r="I6" s="10">
        <v>30.0</v>
      </c>
      <c r="J6" s="10">
        <v>300.0</v>
      </c>
      <c r="K6" s="10">
        <v>3.3</v>
      </c>
      <c r="L6" s="10">
        <v>50.0</v>
      </c>
      <c r="M6" s="6">
        <v>0.275</v>
      </c>
      <c r="N6" s="2"/>
      <c r="O6" s="13">
        <f>N6*100*M6</f>
        <v>0</v>
      </c>
      <c r="P6" s="2"/>
      <c r="Q6" s="3">
        <f>1000*M6/I6</f>
        <v>9.166666667</v>
      </c>
      <c r="R6" s="2"/>
      <c r="S6" s="6">
        <v>300.0</v>
      </c>
      <c r="T6" s="6">
        <v>150.0</v>
      </c>
      <c r="U6" s="13">
        <f>Q6*T6*0.001*(S6/J6)</f>
        <v>1.375</v>
      </c>
      <c r="V6" s="6" t="s">
        <v>110</v>
      </c>
      <c r="W6" s="2"/>
      <c r="X6" s="13">
        <f>Q6/J6</f>
        <v>0.03055555556</v>
      </c>
      <c r="Y6" s="6">
        <v>1.0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60</v>
      </c>
      <c r="B6" s="6" t="s">
        <v>116</v>
      </c>
      <c r="C6" s="10" t="s">
        <v>118</v>
      </c>
      <c r="D6" s="11">
        <v>3.0</v>
      </c>
      <c r="E6" s="6" t="s">
        <v>61</v>
      </c>
      <c r="F6" s="6" t="s">
        <v>67</v>
      </c>
      <c r="G6" s="2"/>
      <c r="H6" s="10">
        <v>2.0</v>
      </c>
      <c r="I6" s="10">
        <v>10.0</v>
      </c>
      <c r="J6" s="10">
        <v>50.0</v>
      </c>
      <c r="K6" s="10">
        <v>3.3</v>
      </c>
      <c r="L6" s="12">
        <v>0.3</v>
      </c>
      <c r="M6" s="6">
        <v>0.1</v>
      </c>
      <c r="N6" s="6">
        <v>18.18</v>
      </c>
      <c r="O6" s="13">
        <f t="shared" ref="O6:O7" si="1">N6*100*M6</f>
        <v>181.8</v>
      </c>
      <c r="P6" s="6">
        <v>131.0</v>
      </c>
      <c r="Q6" s="3">
        <f t="shared" ref="Q6:Q7" si="2">1000*M6/I6</f>
        <v>10</v>
      </c>
      <c r="R6" s="2"/>
      <c r="S6" s="6">
        <v>100.0</v>
      </c>
      <c r="T6" s="6">
        <v>15.0</v>
      </c>
      <c r="U6" s="13">
        <f t="shared" ref="U6:U7" si="3">Q6*T6*0.001*(S6/J6)</f>
        <v>0.3</v>
      </c>
      <c r="V6" s="2"/>
      <c r="W6" s="2"/>
      <c r="X6" s="13">
        <f t="shared" ref="X6:X30" si="4">Q6/J6</f>
        <v>0.2</v>
      </c>
      <c r="Y6" s="6">
        <v>1.0</v>
      </c>
    </row>
    <row r="7" ht="49.5" customHeight="1">
      <c r="A7" s="6" t="s">
        <v>60</v>
      </c>
      <c r="B7" s="9">
        <v>39979.0</v>
      </c>
      <c r="C7" s="10" t="s">
        <v>118</v>
      </c>
      <c r="D7" s="11">
        <v>3.0</v>
      </c>
      <c r="E7" s="6" t="s">
        <v>61</v>
      </c>
      <c r="F7" s="6" t="s">
        <v>67</v>
      </c>
      <c r="G7" s="2"/>
      <c r="H7" s="10">
        <v>2.0</v>
      </c>
      <c r="I7" s="10">
        <v>5.5</v>
      </c>
      <c r="J7" s="10">
        <v>50.0</v>
      </c>
      <c r="K7" s="10">
        <v>3.3</v>
      </c>
      <c r="L7" s="12">
        <v>0.3</v>
      </c>
      <c r="M7" s="6">
        <v>0.055</v>
      </c>
      <c r="N7" s="6">
        <v>90.0</v>
      </c>
      <c r="O7" s="13">
        <f t="shared" si="1"/>
        <v>495</v>
      </c>
      <c r="P7" s="6">
        <v>131.0</v>
      </c>
      <c r="Q7" s="3">
        <f t="shared" si="2"/>
        <v>10</v>
      </c>
      <c r="R7" s="2"/>
      <c r="S7" s="6">
        <v>50.0</v>
      </c>
      <c r="T7" s="6">
        <v>1.0</v>
      </c>
      <c r="U7" s="13">
        <f t="shared" si="3"/>
        <v>0.01</v>
      </c>
      <c r="V7" s="2"/>
      <c r="W7" s="2"/>
      <c r="X7" s="13">
        <f t="shared" si="4"/>
        <v>0.2</v>
      </c>
      <c r="Y7" s="13">
        <f t="shared" ref="Y7:Y30" si="5">Y6+1</f>
        <v>2</v>
      </c>
    </row>
    <row r="8" ht="4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  <c r="V8" s="2"/>
      <c r="W8" s="2"/>
      <c r="X8" s="13" t="str">
        <f t="shared" si="4"/>
        <v>#DIV/0!</v>
      </c>
      <c r="Y8" s="13">
        <f t="shared" si="5"/>
        <v>3</v>
      </c>
    </row>
    <row r="9" ht="4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4"/>
        <v>#DIV/0!</v>
      </c>
      <c r="Y9" s="13">
        <f t="shared" si="5"/>
        <v>4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4"/>
        <v>#DIV/0!</v>
      </c>
      <c r="Y10" s="13">
        <f t="shared" si="5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4"/>
        <v>#DIV/0!</v>
      </c>
      <c r="Y11" s="13">
        <f t="shared" si="5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4"/>
        <v>#DIV/0!</v>
      </c>
      <c r="Y12" s="13">
        <f t="shared" si="5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4"/>
        <v>#DIV/0!</v>
      </c>
      <c r="Y13" s="13">
        <f t="shared" si="5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4"/>
        <v>#DIV/0!</v>
      </c>
      <c r="Y14" s="13">
        <f t="shared" si="5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4"/>
        <v>#DIV/0!</v>
      </c>
      <c r="Y15" s="13">
        <f t="shared" si="5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4"/>
        <v>#DIV/0!</v>
      </c>
      <c r="Y16" s="13">
        <f t="shared" si="5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4"/>
        <v>#DIV/0!</v>
      </c>
      <c r="Y17" s="13">
        <f t="shared" si="5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4"/>
        <v>#DIV/0!</v>
      </c>
      <c r="Y18" s="13">
        <f t="shared" si="5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4"/>
        <v>#DIV/0!</v>
      </c>
      <c r="Y19" s="13">
        <f t="shared" si="5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4"/>
        <v>#DIV/0!</v>
      </c>
      <c r="Y20" s="13">
        <f t="shared" si="5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4"/>
        <v>#DIV/0!</v>
      </c>
      <c r="Y21" s="13">
        <f t="shared" si="5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4"/>
        <v>#DIV/0!</v>
      </c>
      <c r="Y22" s="13">
        <f t="shared" si="5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4"/>
        <v>#DIV/0!</v>
      </c>
      <c r="Y23" s="13">
        <f t="shared" si="5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4"/>
        <v>#DIV/0!</v>
      </c>
      <c r="Y24" s="13">
        <f t="shared" si="5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4"/>
        <v>#DIV/0!</v>
      </c>
      <c r="Y25" s="13">
        <f t="shared" si="5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4"/>
        <v>#DIV/0!</v>
      </c>
      <c r="Y26" s="13">
        <f t="shared" si="5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4"/>
        <v>#DIV/0!</v>
      </c>
      <c r="Y27" s="13">
        <f t="shared" si="5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4"/>
        <v>#DIV/0!</v>
      </c>
      <c r="Y28" s="13">
        <f t="shared" si="5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4"/>
        <v>#DIV/0!</v>
      </c>
      <c r="Y29" s="13">
        <f t="shared" si="5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4"/>
        <v>#DIV/0!</v>
      </c>
      <c r="Y30" s="13">
        <f t="shared" si="5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51</v>
      </c>
      <c r="B6" s="9">
        <v>39863.0</v>
      </c>
      <c r="C6" s="10" t="s">
        <v>111</v>
      </c>
      <c r="D6" s="11">
        <v>3.0</v>
      </c>
      <c r="E6" s="6" t="s">
        <v>53</v>
      </c>
      <c r="F6" s="6">
        <v>0.79</v>
      </c>
      <c r="G6" s="6" t="s">
        <v>54</v>
      </c>
      <c r="H6" s="10" t="s">
        <v>55</v>
      </c>
      <c r="I6" s="10">
        <v>15.0</v>
      </c>
      <c r="J6" s="10">
        <v>100.0</v>
      </c>
      <c r="K6" s="10">
        <v>2.6</v>
      </c>
      <c r="L6" s="10">
        <v>25.0</v>
      </c>
      <c r="M6" s="6">
        <v>0.196</v>
      </c>
      <c r="N6" s="6">
        <v>4.0</v>
      </c>
      <c r="O6" s="13">
        <f>N6*100*M6</f>
        <v>78.4</v>
      </c>
      <c r="P6" s="6">
        <v>40.0</v>
      </c>
      <c r="Q6" s="3">
        <f>1000*M6/I6</f>
        <v>13.06666667</v>
      </c>
      <c r="R6" s="6">
        <v>109.5</v>
      </c>
      <c r="S6" s="6">
        <v>50.0</v>
      </c>
      <c r="T6" s="6">
        <v>1.0</v>
      </c>
      <c r="U6" s="13">
        <f>Q6*T6*0.001*(S6/J6)</f>
        <v>0.006533333333</v>
      </c>
      <c r="V6" s="6" t="s">
        <v>112</v>
      </c>
      <c r="W6" s="2"/>
      <c r="X6" s="13">
        <f t="shared" ref="X6:X30" si="1">Q6/J6</f>
        <v>0.1306666667</v>
      </c>
      <c r="Y6" s="6">
        <v>1.0</v>
      </c>
    </row>
    <row r="7" ht="4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13" t="str">
        <f t="shared" si="1"/>
        <v>#DIV/0!</v>
      </c>
      <c r="Y7" s="13">
        <f t="shared" ref="Y7:Y30" si="2">Y6+1</f>
        <v>2</v>
      </c>
    </row>
    <row r="8" ht="4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  <c r="V8" s="2"/>
      <c r="W8" s="2"/>
      <c r="X8" s="13" t="str">
        <f t="shared" si="1"/>
        <v>#DIV/0!</v>
      </c>
      <c r="Y8" s="13">
        <f t="shared" si="2"/>
        <v>3</v>
      </c>
    </row>
    <row r="9">
      <c r="A9" s="2"/>
      <c r="C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1"/>
        <v>#DIV/0!</v>
      </c>
      <c r="Y9" s="13">
        <f t="shared" si="2"/>
        <v>4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1"/>
        <v>#DIV/0!</v>
      </c>
      <c r="Y10" s="13">
        <f t="shared" si="2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1"/>
        <v>#DIV/0!</v>
      </c>
      <c r="Y11" s="13">
        <f t="shared" si="2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1"/>
        <v>#DIV/0!</v>
      </c>
      <c r="Y12" s="13">
        <f t="shared" si="2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1"/>
        <v>#DIV/0!</v>
      </c>
      <c r="Y13" s="13">
        <f t="shared" si="2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1"/>
        <v>#DIV/0!</v>
      </c>
      <c r="Y14" s="13">
        <f t="shared" si="2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1"/>
        <v>#DIV/0!</v>
      </c>
      <c r="Y15" s="13">
        <f t="shared" si="2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1"/>
        <v>#DIV/0!</v>
      </c>
      <c r="Y16" s="13">
        <f t="shared" si="2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1"/>
        <v>#DIV/0!</v>
      </c>
      <c r="Y17" s="13">
        <f t="shared" si="2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1"/>
        <v>#DIV/0!</v>
      </c>
      <c r="Y18" s="13">
        <f t="shared" si="2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1"/>
        <v>#DIV/0!</v>
      </c>
      <c r="Y19" s="13">
        <f t="shared" si="2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1"/>
        <v>#DIV/0!</v>
      </c>
      <c r="Y20" s="13">
        <f t="shared" si="2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1"/>
        <v>#DIV/0!</v>
      </c>
      <c r="Y21" s="13">
        <f t="shared" si="2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1"/>
        <v>#DIV/0!</v>
      </c>
      <c r="Y22" s="13">
        <f t="shared" si="2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1"/>
        <v>#DIV/0!</v>
      </c>
      <c r="Y23" s="13">
        <f t="shared" si="2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1"/>
        <v>#DIV/0!</v>
      </c>
      <c r="Y24" s="13">
        <f t="shared" si="2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1"/>
        <v>#DIV/0!</v>
      </c>
      <c r="Y25" s="13">
        <f t="shared" si="2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1"/>
        <v>#DIV/0!</v>
      </c>
      <c r="Y26" s="13">
        <f t="shared" si="2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1"/>
        <v>#DIV/0!</v>
      </c>
      <c r="Y27" s="13">
        <f t="shared" si="2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1"/>
        <v>#DIV/0!</v>
      </c>
      <c r="Y28" s="13">
        <f t="shared" si="2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1"/>
        <v>#DIV/0!</v>
      </c>
      <c r="Y29" s="13">
        <f t="shared" si="2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1"/>
        <v>#DIV/0!</v>
      </c>
      <c r="Y30" s="13">
        <f t="shared" si="2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1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1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1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1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11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113</v>
      </c>
      <c r="B6" s="9">
        <v>40265.0</v>
      </c>
      <c r="C6" s="10" t="s">
        <v>114</v>
      </c>
      <c r="D6" s="11">
        <v>2.0</v>
      </c>
      <c r="E6" s="6" t="s">
        <v>115</v>
      </c>
      <c r="F6" s="6" t="s">
        <v>117</v>
      </c>
      <c r="G6" s="6" t="s">
        <v>66</v>
      </c>
      <c r="H6" s="10" t="s">
        <v>55</v>
      </c>
      <c r="I6" s="10">
        <v>25.0</v>
      </c>
      <c r="J6" s="10">
        <v>200.0</v>
      </c>
      <c r="K6" s="10">
        <v>1.7</v>
      </c>
      <c r="L6" s="10">
        <v>20.0</v>
      </c>
      <c r="M6" s="6">
        <v>0.635</v>
      </c>
      <c r="N6" s="6">
        <v>0.27</v>
      </c>
      <c r="O6" s="13">
        <f t="shared" ref="O6:O7" si="1">N6*100*M6</f>
        <v>17.145</v>
      </c>
      <c r="P6" s="2"/>
      <c r="Q6" s="3">
        <f t="shared" ref="Q6:Q7" si="2">1000*M6/I6</f>
        <v>25.4</v>
      </c>
      <c r="R6" s="6" t="s">
        <v>119</v>
      </c>
      <c r="S6" s="6">
        <v>50.0</v>
      </c>
      <c r="T6" s="6">
        <v>1.0</v>
      </c>
      <c r="U6" s="13">
        <f t="shared" ref="U6:U7" si="3">Q6*T6*0.001*(S6/J6)</f>
        <v>0.00635</v>
      </c>
      <c r="V6" s="11" t="s">
        <v>120</v>
      </c>
      <c r="W6" s="2"/>
      <c r="X6" s="13">
        <f t="shared" ref="X6:X30" si="4">Q6/J6</f>
        <v>0.127</v>
      </c>
      <c r="Y6" s="6">
        <v>1.0</v>
      </c>
    </row>
    <row r="7" ht="49.5" customHeight="1">
      <c r="A7" s="6" t="s">
        <v>121</v>
      </c>
      <c r="B7" s="9">
        <v>40335.0</v>
      </c>
      <c r="C7" s="10" t="s">
        <v>114</v>
      </c>
      <c r="D7" s="11">
        <v>2.0</v>
      </c>
      <c r="E7" s="6" t="s">
        <v>122</v>
      </c>
      <c r="F7" s="6" t="s">
        <v>123</v>
      </c>
      <c r="G7" s="6" t="s">
        <v>66</v>
      </c>
      <c r="H7" s="10" t="s">
        <v>55</v>
      </c>
      <c r="I7" s="10">
        <v>40.0</v>
      </c>
      <c r="J7" s="10">
        <v>50.0</v>
      </c>
      <c r="K7" s="10">
        <v>1.8</v>
      </c>
      <c r="L7" s="10">
        <v>20.0</v>
      </c>
      <c r="M7" s="6">
        <v>0.34</v>
      </c>
      <c r="N7" s="6">
        <v>1.9</v>
      </c>
      <c r="O7" s="13">
        <f t="shared" si="1"/>
        <v>64.6</v>
      </c>
      <c r="P7" s="2"/>
      <c r="Q7" s="3">
        <f t="shared" si="2"/>
        <v>8.5</v>
      </c>
      <c r="R7" s="6" t="s">
        <v>119</v>
      </c>
      <c r="S7" s="6">
        <v>50.0</v>
      </c>
      <c r="T7" s="6">
        <v>1.0</v>
      </c>
      <c r="U7" s="13">
        <f t="shared" si="3"/>
        <v>0.0085</v>
      </c>
      <c r="V7" s="11" t="s">
        <v>124</v>
      </c>
      <c r="W7" s="2"/>
      <c r="X7" s="13">
        <f t="shared" si="4"/>
        <v>0.17</v>
      </c>
      <c r="Y7" s="13">
        <f t="shared" ref="Y7:Y30" si="5">Y6+1</f>
        <v>2</v>
      </c>
    </row>
    <row r="8" ht="4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  <c r="V8" s="21"/>
      <c r="W8" s="2"/>
      <c r="X8" s="13" t="str">
        <f t="shared" si="4"/>
        <v>#DIV/0!</v>
      </c>
      <c r="Y8" s="13">
        <f t="shared" si="5"/>
        <v>3</v>
      </c>
    </row>
    <row r="9">
      <c r="A9" s="2"/>
      <c r="C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1"/>
      <c r="W9" s="2"/>
      <c r="X9" s="13" t="str">
        <f t="shared" si="4"/>
        <v>#DIV/0!</v>
      </c>
      <c r="Y9" s="13">
        <f t="shared" si="5"/>
        <v>4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1"/>
      <c r="W10" s="2"/>
      <c r="X10" s="13" t="str">
        <f t="shared" si="4"/>
        <v>#DIV/0!</v>
      </c>
      <c r="Y10" s="13">
        <f t="shared" si="5"/>
        <v>5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1"/>
      <c r="W11" s="2"/>
      <c r="X11" s="13" t="str">
        <f t="shared" si="4"/>
        <v>#DIV/0!</v>
      </c>
      <c r="Y11" s="13">
        <f t="shared" si="5"/>
        <v>6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1"/>
      <c r="W12" s="2"/>
      <c r="X12" s="13" t="str">
        <f t="shared" si="4"/>
        <v>#DIV/0!</v>
      </c>
      <c r="Y12" s="13">
        <f t="shared" si="5"/>
        <v>7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1"/>
      <c r="W13" s="2"/>
      <c r="X13" s="13" t="str">
        <f t="shared" si="4"/>
        <v>#DIV/0!</v>
      </c>
      <c r="Y13" s="13">
        <f t="shared" si="5"/>
        <v>8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1"/>
      <c r="W14" s="2"/>
      <c r="X14" s="13" t="str">
        <f t="shared" si="4"/>
        <v>#DIV/0!</v>
      </c>
      <c r="Y14" s="13">
        <f t="shared" si="5"/>
        <v>9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1"/>
      <c r="W15" s="2"/>
      <c r="X15" s="13" t="str">
        <f t="shared" si="4"/>
        <v>#DIV/0!</v>
      </c>
      <c r="Y15" s="13">
        <f t="shared" si="5"/>
        <v>10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1"/>
      <c r="W16" s="2"/>
      <c r="X16" s="13" t="str">
        <f t="shared" si="4"/>
        <v>#DIV/0!</v>
      </c>
      <c r="Y16" s="13">
        <f t="shared" si="5"/>
        <v>11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1"/>
      <c r="W17" s="2"/>
      <c r="X17" s="13" t="str">
        <f t="shared" si="4"/>
        <v>#DIV/0!</v>
      </c>
      <c r="Y17" s="13">
        <f t="shared" si="5"/>
        <v>12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1"/>
      <c r="W18" s="2"/>
      <c r="X18" s="13" t="str">
        <f t="shared" si="4"/>
        <v>#DIV/0!</v>
      </c>
      <c r="Y18" s="13">
        <f t="shared" si="5"/>
        <v>13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1"/>
      <c r="W19" s="2"/>
      <c r="X19" s="13" t="str">
        <f t="shared" si="4"/>
        <v>#DIV/0!</v>
      </c>
      <c r="Y19" s="13">
        <f t="shared" si="5"/>
        <v>14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1"/>
      <c r="W20" s="2"/>
      <c r="X20" s="13" t="str">
        <f t="shared" si="4"/>
        <v>#DIV/0!</v>
      </c>
      <c r="Y20" s="13">
        <f t="shared" si="5"/>
        <v>15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1"/>
      <c r="W21" s="2"/>
      <c r="X21" s="13" t="str">
        <f t="shared" si="4"/>
        <v>#DIV/0!</v>
      </c>
      <c r="Y21" s="13">
        <f t="shared" si="5"/>
        <v>16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1"/>
      <c r="W22" s="2"/>
      <c r="X22" s="13" t="str">
        <f t="shared" si="4"/>
        <v>#DIV/0!</v>
      </c>
      <c r="Y22" s="13">
        <f t="shared" si="5"/>
        <v>17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1"/>
      <c r="W23" s="2"/>
      <c r="X23" s="13" t="str">
        <f t="shared" si="4"/>
        <v>#DIV/0!</v>
      </c>
      <c r="Y23" s="13">
        <f t="shared" si="5"/>
        <v>18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1"/>
      <c r="W24" s="2"/>
      <c r="X24" s="13" t="str">
        <f t="shared" si="4"/>
        <v>#DIV/0!</v>
      </c>
      <c r="Y24" s="13">
        <f t="shared" si="5"/>
        <v>19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1"/>
      <c r="W25" s="2"/>
      <c r="X25" s="13" t="str">
        <f t="shared" si="4"/>
        <v>#DIV/0!</v>
      </c>
      <c r="Y25" s="13">
        <f t="shared" si="5"/>
        <v>20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1"/>
      <c r="W26" s="2"/>
      <c r="X26" s="13" t="str">
        <f t="shared" si="4"/>
        <v>#DIV/0!</v>
      </c>
      <c r="Y26" s="13">
        <f t="shared" si="5"/>
        <v>21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1"/>
      <c r="W27" s="2"/>
      <c r="X27" s="13" t="str">
        <f t="shared" si="4"/>
        <v>#DIV/0!</v>
      </c>
      <c r="Y27" s="13">
        <f t="shared" si="5"/>
        <v>22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1"/>
      <c r="W28" s="2"/>
      <c r="X28" s="13" t="str">
        <f t="shared" si="4"/>
        <v>#DIV/0!</v>
      </c>
      <c r="Y28" s="13">
        <f t="shared" si="5"/>
        <v>23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1"/>
      <c r="W29" s="2"/>
      <c r="X29" s="13" t="str">
        <f t="shared" si="4"/>
        <v>#DIV/0!</v>
      </c>
      <c r="Y29" s="13">
        <f t="shared" si="5"/>
        <v>24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1"/>
      <c r="W30" s="2"/>
      <c r="X30" s="13" t="str">
        <f t="shared" si="4"/>
        <v>#DIV/0!</v>
      </c>
      <c r="Y30" s="13">
        <f t="shared" si="5"/>
        <v>25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1"/>
      <c r="W31" s="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69.0" customHeight="1">
      <c r="A6" s="6" t="s">
        <v>60</v>
      </c>
      <c r="B6" s="9">
        <v>40265.0</v>
      </c>
      <c r="C6" s="10" t="s">
        <v>125</v>
      </c>
      <c r="D6" s="11">
        <v>2.0</v>
      </c>
      <c r="E6" s="6" t="s">
        <v>61</v>
      </c>
      <c r="F6" s="6" t="s">
        <v>126</v>
      </c>
      <c r="G6" s="6" t="s">
        <v>66</v>
      </c>
      <c r="H6" s="10" t="s">
        <v>55</v>
      </c>
      <c r="I6" s="10">
        <v>30.0</v>
      </c>
      <c r="J6" s="10">
        <v>400.0</v>
      </c>
      <c r="K6" s="10">
        <v>4.5</v>
      </c>
      <c r="L6" s="10">
        <v>50.0</v>
      </c>
      <c r="M6" s="6">
        <v>0.25</v>
      </c>
      <c r="N6" s="6" t="s">
        <v>86</v>
      </c>
      <c r="O6" s="13" t="str">
        <f t="shared" ref="O6:O7" si="1">N6*100*M6</f>
        <v>#VALUE!</v>
      </c>
      <c r="P6" s="2"/>
      <c r="Q6" s="3">
        <f t="shared" ref="Q6:Q7" si="2">1000*M6/I6</f>
        <v>8.333333333</v>
      </c>
      <c r="R6" s="2"/>
      <c r="S6" s="6">
        <v>400.0</v>
      </c>
      <c r="T6" s="6">
        <v>120.0</v>
      </c>
      <c r="U6" s="13">
        <f t="shared" ref="U6:U7" si="3">Q6*T6*0.001*(S6/J6)</f>
        <v>1</v>
      </c>
      <c r="V6" s="6" t="s">
        <v>127</v>
      </c>
      <c r="W6" s="6" t="s">
        <v>128</v>
      </c>
      <c r="X6" s="13">
        <f t="shared" ref="X6:X30" si="4">Q6/J6</f>
        <v>0.02083333333</v>
      </c>
      <c r="Y6" s="6">
        <v>1.0</v>
      </c>
    </row>
    <row r="7" ht="49.5" customHeight="1">
      <c r="A7" s="6" t="s">
        <v>60</v>
      </c>
      <c r="B7" s="9">
        <v>40265.0</v>
      </c>
      <c r="C7" s="10" t="s">
        <v>125</v>
      </c>
      <c r="D7" s="11">
        <v>2.0</v>
      </c>
      <c r="E7" s="6" t="s">
        <v>61</v>
      </c>
      <c r="F7" s="6" t="s">
        <v>126</v>
      </c>
      <c r="G7" s="6" t="s">
        <v>66</v>
      </c>
      <c r="H7" s="10" t="s">
        <v>55</v>
      </c>
      <c r="I7" s="10">
        <v>120.0</v>
      </c>
      <c r="J7" s="10">
        <v>400.0</v>
      </c>
      <c r="K7" s="10">
        <v>4.5</v>
      </c>
      <c r="L7" s="10">
        <v>50.0</v>
      </c>
      <c r="M7" s="6">
        <v>1.01</v>
      </c>
      <c r="N7" s="6" t="s">
        <v>86</v>
      </c>
      <c r="O7" s="13" t="str">
        <f t="shared" si="1"/>
        <v>#VALUE!</v>
      </c>
      <c r="P7" s="2"/>
      <c r="Q7" s="3">
        <f t="shared" si="2"/>
        <v>8.416666667</v>
      </c>
      <c r="R7" s="2"/>
      <c r="S7" s="6">
        <v>400.0</v>
      </c>
      <c r="T7" s="6">
        <v>120.0</v>
      </c>
      <c r="U7" s="13">
        <f t="shared" si="3"/>
        <v>1.01</v>
      </c>
      <c r="V7" s="6" t="s">
        <v>127</v>
      </c>
      <c r="W7" s="6" t="s">
        <v>128</v>
      </c>
      <c r="X7" s="13">
        <f t="shared" si="4"/>
        <v>0.02104166667</v>
      </c>
      <c r="Y7" s="6">
        <v>1.0</v>
      </c>
    </row>
    <row r="8" ht="4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2"/>
      <c r="U8" s="2"/>
      <c r="V8" s="2"/>
      <c r="W8" s="2"/>
      <c r="X8" s="13" t="str">
        <f t="shared" si="4"/>
        <v>#DIV/0!</v>
      </c>
      <c r="Y8" s="13">
        <f t="shared" ref="Y8:Y30" si="5">Y7+1</f>
        <v>2</v>
      </c>
    </row>
    <row r="9">
      <c r="A9" s="2"/>
      <c r="C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  <c r="S9" s="2"/>
      <c r="T9" s="2"/>
      <c r="U9" s="2"/>
      <c r="V9" s="2"/>
      <c r="W9" s="2"/>
      <c r="X9" s="13" t="str">
        <f t="shared" si="4"/>
        <v>#DIV/0!</v>
      </c>
      <c r="Y9" s="13">
        <f t="shared" si="5"/>
        <v>3</v>
      </c>
    </row>
    <row r="10">
      <c r="A10" s="2"/>
      <c r="C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13" t="str">
        <f t="shared" si="4"/>
        <v>#DIV/0!</v>
      </c>
      <c r="Y10" s="13">
        <f t="shared" si="5"/>
        <v>4</v>
      </c>
    </row>
    <row r="11">
      <c r="A11" s="2"/>
      <c r="C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13" t="str">
        <f t="shared" si="4"/>
        <v>#DIV/0!</v>
      </c>
      <c r="Y11" s="13">
        <f t="shared" si="5"/>
        <v>5</v>
      </c>
    </row>
    <row r="12">
      <c r="A12" s="2"/>
      <c r="C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13" t="str">
        <f t="shared" si="4"/>
        <v>#DIV/0!</v>
      </c>
      <c r="Y12" s="13">
        <f t="shared" si="5"/>
        <v>6</v>
      </c>
    </row>
    <row r="13">
      <c r="A13" s="2"/>
      <c r="C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2"/>
      <c r="S13" s="2"/>
      <c r="T13" s="2"/>
      <c r="U13" s="2"/>
      <c r="V13" s="2"/>
      <c r="W13" s="2"/>
      <c r="X13" s="13" t="str">
        <f t="shared" si="4"/>
        <v>#DIV/0!</v>
      </c>
      <c r="Y13" s="13">
        <f t="shared" si="5"/>
        <v>7</v>
      </c>
    </row>
    <row r="14">
      <c r="A14" s="2"/>
      <c r="C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2"/>
      <c r="S14" s="2"/>
      <c r="T14" s="2"/>
      <c r="U14" s="2"/>
      <c r="V14" s="2"/>
      <c r="W14" s="2"/>
      <c r="X14" s="13" t="str">
        <f t="shared" si="4"/>
        <v>#DIV/0!</v>
      </c>
      <c r="Y14" s="13">
        <f t="shared" si="5"/>
        <v>8</v>
      </c>
    </row>
    <row r="15">
      <c r="A15" s="2"/>
      <c r="C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2"/>
      <c r="S15" s="2"/>
      <c r="T15" s="2"/>
      <c r="U15" s="2"/>
      <c r="V15" s="2"/>
      <c r="W15" s="2"/>
      <c r="X15" s="13" t="str">
        <f t="shared" si="4"/>
        <v>#DIV/0!</v>
      </c>
      <c r="Y15" s="13">
        <f t="shared" si="5"/>
        <v>9</v>
      </c>
    </row>
    <row r="16">
      <c r="A16" s="2"/>
      <c r="C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2"/>
      <c r="S16" s="2"/>
      <c r="T16" s="2"/>
      <c r="U16" s="2"/>
      <c r="V16" s="2"/>
      <c r="W16" s="2"/>
      <c r="X16" s="13" t="str">
        <f t="shared" si="4"/>
        <v>#DIV/0!</v>
      </c>
      <c r="Y16" s="13">
        <f t="shared" si="5"/>
        <v>10</v>
      </c>
    </row>
    <row r="17">
      <c r="A17" s="2"/>
      <c r="C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2"/>
      <c r="S17" s="2"/>
      <c r="T17" s="2"/>
      <c r="U17" s="2"/>
      <c r="V17" s="2"/>
      <c r="W17" s="2"/>
      <c r="X17" s="13" t="str">
        <f t="shared" si="4"/>
        <v>#DIV/0!</v>
      </c>
      <c r="Y17" s="13">
        <f t="shared" si="5"/>
        <v>11</v>
      </c>
    </row>
    <row r="18">
      <c r="A18" s="2"/>
      <c r="C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13" t="str">
        <f t="shared" si="4"/>
        <v>#DIV/0!</v>
      </c>
      <c r="Y18" s="13">
        <f t="shared" si="5"/>
        <v>12</v>
      </c>
    </row>
    <row r="19">
      <c r="A19" s="2"/>
      <c r="C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13" t="str">
        <f t="shared" si="4"/>
        <v>#DIV/0!</v>
      </c>
      <c r="Y19" s="13">
        <f t="shared" si="5"/>
        <v>13</v>
      </c>
    </row>
    <row r="20">
      <c r="A20" s="2"/>
      <c r="C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13" t="str">
        <f t="shared" si="4"/>
        <v>#DIV/0!</v>
      </c>
      <c r="Y20" s="13">
        <f t="shared" si="5"/>
        <v>14</v>
      </c>
    </row>
    <row r="21">
      <c r="A21" s="2"/>
      <c r="C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2"/>
      <c r="S21" s="2"/>
      <c r="T21" s="2"/>
      <c r="U21" s="2"/>
      <c r="V21" s="2"/>
      <c r="W21" s="2"/>
      <c r="X21" s="13" t="str">
        <f t="shared" si="4"/>
        <v>#DIV/0!</v>
      </c>
      <c r="Y21" s="13">
        <f t="shared" si="5"/>
        <v>15</v>
      </c>
    </row>
    <row r="22">
      <c r="A22" s="2"/>
      <c r="C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2"/>
      <c r="U22" s="2"/>
      <c r="V22" s="2"/>
      <c r="W22" s="2"/>
      <c r="X22" s="13" t="str">
        <f t="shared" si="4"/>
        <v>#DIV/0!</v>
      </c>
      <c r="Y22" s="13">
        <f t="shared" si="5"/>
        <v>16</v>
      </c>
    </row>
    <row r="23">
      <c r="A23" s="2"/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13" t="str">
        <f t="shared" si="4"/>
        <v>#DIV/0!</v>
      </c>
      <c r="Y23" s="13">
        <f t="shared" si="5"/>
        <v>17</v>
      </c>
    </row>
    <row r="24">
      <c r="A24" s="2"/>
      <c r="C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  <c r="S24" s="2"/>
      <c r="T24" s="2"/>
      <c r="U24" s="2"/>
      <c r="V24" s="2"/>
      <c r="W24" s="2"/>
      <c r="X24" s="13" t="str">
        <f t="shared" si="4"/>
        <v>#DIV/0!</v>
      </c>
      <c r="Y24" s="13">
        <f t="shared" si="5"/>
        <v>18</v>
      </c>
    </row>
    <row r="25">
      <c r="A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2"/>
      <c r="S25" s="2"/>
      <c r="T25" s="2"/>
      <c r="U25" s="2"/>
      <c r="V25" s="2"/>
      <c r="W25" s="2"/>
      <c r="X25" s="13" t="str">
        <f t="shared" si="4"/>
        <v>#DIV/0!</v>
      </c>
      <c r="Y25" s="13">
        <f t="shared" si="5"/>
        <v>19</v>
      </c>
    </row>
    <row r="26">
      <c r="A26" s="2"/>
      <c r="C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2"/>
      <c r="S26" s="2"/>
      <c r="T26" s="2"/>
      <c r="U26" s="2"/>
      <c r="V26" s="2"/>
      <c r="W26" s="2"/>
      <c r="X26" s="13" t="str">
        <f t="shared" si="4"/>
        <v>#DIV/0!</v>
      </c>
      <c r="Y26" s="13">
        <f t="shared" si="5"/>
        <v>20</v>
      </c>
    </row>
    <row r="27">
      <c r="A27" s="2"/>
      <c r="C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2"/>
      <c r="S27" s="2"/>
      <c r="T27" s="2"/>
      <c r="U27" s="2"/>
      <c r="V27" s="2"/>
      <c r="W27" s="2"/>
      <c r="X27" s="13" t="str">
        <f t="shared" si="4"/>
        <v>#DIV/0!</v>
      </c>
      <c r="Y27" s="13">
        <f t="shared" si="5"/>
        <v>21</v>
      </c>
    </row>
    <row r="28">
      <c r="A28" s="2"/>
      <c r="C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13" t="str">
        <f t="shared" si="4"/>
        <v>#DIV/0!</v>
      </c>
      <c r="Y28" s="13">
        <f t="shared" si="5"/>
        <v>22</v>
      </c>
    </row>
    <row r="29">
      <c r="A29" s="2"/>
      <c r="C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2"/>
      <c r="S29" s="2"/>
      <c r="T29" s="2"/>
      <c r="U29" s="2"/>
      <c r="V29" s="2"/>
      <c r="W29" s="2"/>
      <c r="X29" s="13" t="str">
        <f t="shared" si="4"/>
        <v>#DIV/0!</v>
      </c>
      <c r="Y29" s="13">
        <f t="shared" si="5"/>
        <v>23</v>
      </c>
    </row>
    <row r="30">
      <c r="A30" s="2"/>
      <c r="C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2"/>
      <c r="S30" s="2"/>
      <c r="T30" s="2"/>
      <c r="U30" s="2"/>
      <c r="V30" s="2"/>
      <c r="W30" s="2"/>
      <c r="X30" s="13" t="str">
        <f t="shared" si="4"/>
        <v>#DIV/0!</v>
      </c>
      <c r="Y30" s="13">
        <f t="shared" si="5"/>
        <v>24</v>
      </c>
    </row>
    <row r="31">
      <c r="A31" s="2"/>
      <c r="C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2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2.75"/>
  <cols>
    <col customWidth="1" min="1" max="1" width="14.14"/>
    <col customWidth="1" min="2" max="2" width="8.71"/>
    <col customWidth="1" min="3" max="3" width="7.71"/>
    <col customWidth="1" min="4" max="4" width="9.29"/>
    <col customWidth="1" min="5" max="5" width="11.71"/>
    <col customWidth="1" min="6" max="6" width="8.71"/>
    <col customWidth="1" min="7" max="9" width="7.71"/>
    <col customWidth="1" min="10" max="10" width="8.14"/>
    <col customWidth="1" min="11" max="11" width="8.43"/>
    <col customWidth="1" min="12" max="12" width="5.57"/>
    <col customWidth="1" min="13" max="13" width="9.57"/>
    <col customWidth="1" min="14" max="14" width="11.0"/>
    <col customWidth="1" min="15" max="15" width="11.29"/>
    <col customWidth="1" min="16" max="16" width="9.29"/>
    <col customWidth="1" min="17" max="17" width="10.14"/>
    <col customWidth="1" min="18" max="18" width="8.71"/>
    <col customWidth="1" min="19" max="19" width="14.29"/>
    <col customWidth="1" min="20" max="20" width="13.57"/>
    <col customWidth="1" min="21" max="21" width="12.29"/>
    <col customWidth="1" min="22" max="22" width="43.86"/>
    <col customWidth="1" min="23" max="23" width="48.0"/>
    <col customWidth="1" min="24" max="24" width="8.71"/>
    <col customWidth="1" min="25" max="25" width="9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5" t="s">
        <v>2</v>
      </c>
      <c r="U1" s="4" t="s">
        <v>3</v>
      </c>
      <c r="V1" s="2"/>
      <c r="W1" s="2"/>
      <c r="X1" s="2"/>
      <c r="Y1" s="2"/>
    </row>
    <row r="2">
      <c r="A2" s="2"/>
      <c r="B2" s="6" t="s">
        <v>4</v>
      </c>
      <c r="C2" s="2"/>
      <c r="F2" s="2"/>
      <c r="G2" s="6" t="s">
        <v>5</v>
      </c>
      <c r="H2" s="6" t="s">
        <v>6</v>
      </c>
      <c r="I2" s="2"/>
      <c r="J2" s="2"/>
      <c r="K2" s="6" t="s">
        <v>7</v>
      </c>
      <c r="L2" s="2"/>
      <c r="M2" s="2"/>
      <c r="N2" s="6" t="s">
        <v>8</v>
      </c>
      <c r="O2" s="2"/>
      <c r="P2" s="6" t="s">
        <v>9</v>
      </c>
      <c r="Q2" s="3"/>
      <c r="R2" s="2"/>
      <c r="S2" s="4" t="s">
        <v>10</v>
      </c>
      <c r="T2" s="4" t="s">
        <v>11</v>
      </c>
      <c r="U2" s="4" t="s">
        <v>12</v>
      </c>
      <c r="V2" s="2"/>
      <c r="W2" s="2"/>
    </row>
    <row r="3">
      <c r="A3" s="2"/>
      <c r="B3" s="6" t="s">
        <v>13</v>
      </c>
      <c r="C3" s="2"/>
      <c r="D3" s="7" t="s">
        <v>2</v>
      </c>
      <c r="F3" s="6" t="s">
        <v>14</v>
      </c>
      <c r="G3" s="6" t="s">
        <v>15</v>
      </c>
      <c r="H3" s="6" t="s">
        <v>2</v>
      </c>
      <c r="I3" s="6" t="s">
        <v>2</v>
      </c>
      <c r="J3" s="6" t="s">
        <v>2</v>
      </c>
      <c r="K3" s="6" t="s">
        <v>16</v>
      </c>
      <c r="L3" s="6" t="s">
        <v>7</v>
      </c>
      <c r="M3" s="6" t="s">
        <v>17</v>
      </c>
      <c r="N3" s="6" t="s">
        <v>18</v>
      </c>
      <c r="O3" s="6" t="s">
        <v>17</v>
      </c>
      <c r="P3" s="6" t="s">
        <v>19</v>
      </c>
      <c r="Q3" s="8" t="s">
        <v>2</v>
      </c>
      <c r="R3" s="6" t="s">
        <v>17</v>
      </c>
      <c r="V3" s="2"/>
      <c r="W3" s="2"/>
      <c r="X3" s="7" t="s">
        <v>2</v>
      </c>
    </row>
    <row r="4">
      <c r="A4" s="2"/>
      <c r="B4" s="6" t="s">
        <v>20</v>
      </c>
      <c r="C4" s="6" t="s">
        <v>2</v>
      </c>
      <c r="D4" s="7" t="s">
        <v>21</v>
      </c>
      <c r="F4" s="6" t="s">
        <v>16</v>
      </c>
      <c r="G4" s="6" t="s">
        <v>11</v>
      </c>
      <c r="H4" s="6" t="s">
        <v>11</v>
      </c>
      <c r="I4" s="6" t="s">
        <v>11</v>
      </c>
      <c r="J4" s="6" t="s">
        <v>22</v>
      </c>
      <c r="K4" s="6" t="s">
        <v>23</v>
      </c>
      <c r="L4" s="6" t="s">
        <v>24</v>
      </c>
      <c r="M4" s="6" t="s">
        <v>12</v>
      </c>
      <c r="N4" s="6" t="s">
        <v>25</v>
      </c>
      <c r="O4" s="6" t="s">
        <v>26</v>
      </c>
      <c r="P4" s="6" t="s">
        <v>26</v>
      </c>
      <c r="Q4" s="8" t="s">
        <v>27</v>
      </c>
      <c r="R4" s="6" t="s">
        <v>28</v>
      </c>
      <c r="S4" s="7" t="s">
        <v>22</v>
      </c>
      <c r="T4" s="7" t="s">
        <v>11</v>
      </c>
      <c r="U4" s="7" t="s">
        <v>12</v>
      </c>
      <c r="V4" s="2"/>
      <c r="W4" s="2"/>
      <c r="X4" s="7" t="s">
        <v>27</v>
      </c>
      <c r="Y4" s="7" t="s">
        <v>29</v>
      </c>
    </row>
    <row r="5">
      <c r="A5" s="6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8" t="s">
        <v>45</v>
      </c>
      <c r="R5" s="6" t="s">
        <v>46</v>
      </c>
      <c r="S5" s="6" t="s">
        <v>38</v>
      </c>
      <c r="T5" s="6" t="s">
        <v>37</v>
      </c>
      <c r="U5" s="6" t="s">
        <v>41</v>
      </c>
      <c r="V5" s="6" t="s">
        <v>47</v>
      </c>
      <c r="W5" s="6" t="s">
        <v>48</v>
      </c>
      <c r="X5" s="7" t="s">
        <v>49</v>
      </c>
      <c r="Y5" s="7" t="s">
        <v>50</v>
      </c>
    </row>
    <row r="6" ht="14.25" customHeight="1">
      <c r="A6" s="6" t="s">
        <v>51</v>
      </c>
      <c r="B6" s="9">
        <v>39889.0</v>
      </c>
      <c r="C6" s="10" t="s">
        <v>52</v>
      </c>
      <c r="D6" s="11">
        <v>3.0</v>
      </c>
      <c r="E6" s="6" t="s">
        <v>53</v>
      </c>
      <c r="F6" s="6">
        <v>0.85</v>
      </c>
      <c r="G6" s="6" t="s">
        <v>54</v>
      </c>
      <c r="H6" s="10" t="s">
        <v>55</v>
      </c>
      <c r="I6" s="10">
        <v>15.0</v>
      </c>
      <c r="J6" s="10">
        <v>100.0</v>
      </c>
      <c r="K6" s="10">
        <v>2.5</v>
      </c>
      <c r="L6" s="12">
        <v>0.25</v>
      </c>
      <c r="M6" s="6">
        <v>0.867</v>
      </c>
      <c r="N6" s="6">
        <v>0.019</v>
      </c>
      <c r="O6" s="13">
        <f t="shared" ref="O6:O45" si="1">N6*100*M6</f>
        <v>1.6473</v>
      </c>
      <c r="P6" s="6">
        <v>1.6</v>
      </c>
      <c r="Q6" s="3">
        <f t="shared" ref="Q6:Q45" si="2">1000*M6/I6</f>
        <v>57.8</v>
      </c>
      <c r="R6" s="6">
        <v>122.8</v>
      </c>
      <c r="S6" s="6">
        <v>100.0</v>
      </c>
      <c r="T6" s="6">
        <v>15.0</v>
      </c>
      <c r="U6" s="13">
        <f t="shared" ref="U6:U45" si="3">Q6*T6*0.001*(S6/J6)</f>
        <v>0.867</v>
      </c>
      <c r="V6" s="6" t="s">
        <v>59</v>
      </c>
      <c r="W6" s="2"/>
      <c r="X6" s="13">
        <f t="shared" ref="X6:X15" si="4">Q6/J6</f>
        <v>0.578</v>
      </c>
      <c r="Y6" s="6">
        <v>1.0</v>
      </c>
    </row>
    <row r="7">
      <c r="A7" s="6" t="s">
        <v>60</v>
      </c>
      <c r="B7" s="9">
        <v>40156.0</v>
      </c>
      <c r="C7" s="6" t="s">
        <v>52</v>
      </c>
      <c r="D7" s="6">
        <v>1.0</v>
      </c>
      <c r="E7" s="6" t="s">
        <v>61</v>
      </c>
      <c r="F7" s="6" t="s">
        <v>62</v>
      </c>
      <c r="G7" s="6">
        <v>0.5</v>
      </c>
      <c r="H7" s="6" t="s">
        <v>55</v>
      </c>
      <c r="I7" s="6">
        <v>2.0</v>
      </c>
      <c r="J7" s="6">
        <v>100.0</v>
      </c>
      <c r="K7" s="6">
        <v>2.6</v>
      </c>
      <c r="L7" s="14">
        <v>0.3</v>
      </c>
      <c r="M7" s="6">
        <v>0.175</v>
      </c>
      <c r="N7" s="6">
        <v>0.135</v>
      </c>
      <c r="O7" s="13">
        <f t="shared" si="1"/>
        <v>2.3625</v>
      </c>
      <c r="P7" s="6">
        <v>1.6</v>
      </c>
      <c r="Q7" s="3">
        <f t="shared" si="2"/>
        <v>87.5</v>
      </c>
      <c r="R7" s="6">
        <v>122.8</v>
      </c>
      <c r="S7" s="6">
        <v>100.0</v>
      </c>
      <c r="T7" s="6">
        <v>2.0</v>
      </c>
      <c r="U7" s="13">
        <f t="shared" si="3"/>
        <v>0.175</v>
      </c>
      <c r="V7" s="6" t="s">
        <v>69</v>
      </c>
      <c r="W7" s="2"/>
      <c r="X7" s="13">
        <f t="shared" si="4"/>
        <v>0.875</v>
      </c>
      <c r="Y7" s="13">
        <f t="shared" ref="Y7:Y8" si="5">Y6+1</f>
        <v>2</v>
      </c>
    </row>
    <row r="8">
      <c r="A8" s="6" t="s">
        <v>70</v>
      </c>
      <c r="B8" s="9">
        <v>40345.0</v>
      </c>
      <c r="C8" s="6" t="s">
        <v>52</v>
      </c>
      <c r="D8" s="6">
        <v>3.0</v>
      </c>
      <c r="E8" s="6" t="s">
        <v>61</v>
      </c>
      <c r="F8" s="6" t="s">
        <v>71</v>
      </c>
      <c r="G8" s="6">
        <v>1.0</v>
      </c>
      <c r="H8" s="6" t="s">
        <v>55</v>
      </c>
      <c r="I8" s="6">
        <v>1.5</v>
      </c>
      <c r="J8" s="6">
        <v>100.0</v>
      </c>
      <c r="K8" s="6">
        <v>3.1</v>
      </c>
      <c r="L8" s="14">
        <v>0.3</v>
      </c>
      <c r="M8" s="6">
        <v>0.11</v>
      </c>
      <c r="N8" s="6">
        <v>0.31</v>
      </c>
      <c r="O8" s="13">
        <f t="shared" si="1"/>
        <v>3.41</v>
      </c>
      <c r="P8" s="6">
        <v>1.6</v>
      </c>
      <c r="Q8" s="3">
        <f t="shared" si="2"/>
        <v>73.33333333</v>
      </c>
      <c r="R8" s="6">
        <v>0.0</v>
      </c>
      <c r="S8" s="6">
        <v>100.0</v>
      </c>
      <c r="T8" s="6">
        <v>2.0</v>
      </c>
      <c r="U8" s="13">
        <f t="shared" si="3"/>
        <v>0.1466666667</v>
      </c>
      <c r="V8" s="6" t="s">
        <v>73</v>
      </c>
      <c r="W8" s="2"/>
      <c r="X8" s="13">
        <f t="shared" si="4"/>
        <v>0.7333333333</v>
      </c>
      <c r="Y8" s="13">
        <f t="shared" si="5"/>
        <v>3</v>
      </c>
    </row>
    <row r="9" ht="14.25" customHeight="1">
      <c r="A9" s="6" t="s">
        <v>51</v>
      </c>
      <c r="B9" s="9">
        <v>39861.0</v>
      </c>
      <c r="C9" s="10" t="s">
        <v>58</v>
      </c>
      <c r="D9" s="11">
        <v>1.0</v>
      </c>
      <c r="E9" s="6" t="s">
        <v>53</v>
      </c>
      <c r="F9" s="6">
        <v>0.96</v>
      </c>
      <c r="G9" s="6" t="s">
        <v>54</v>
      </c>
      <c r="H9" s="10" t="s">
        <v>55</v>
      </c>
      <c r="I9" s="10">
        <v>15.0</v>
      </c>
      <c r="J9" s="10">
        <v>100.0</v>
      </c>
      <c r="K9" s="10">
        <v>2.64</v>
      </c>
      <c r="L9" s="10">
        <v>25.0</v>
      </c>
      <c r="M9" s="6">
        <v>0.478</v>
      </c>
      <c r="N9" s="6">
        <v>0.0747</v>
      </c>
      <c r="O9" s="13">
        <f t="shared" si="1"/>
        <v>3.57066</v>
      </c>
      <c r="P9" s="6">
        <v>2.8</v>
      </c>
      <c r="Q9" s="3">
        <f t="shared" si="2"/>
        <v>31.86666667</v>
      </c>
      <c r="R9" s="6">
        <v>-18.7</v>
      </c>
      <c r="S9" s="6">
        <v>300.0</v>
      </c>
      <c r="T9" s="6">
        <v>10.5</v>
      </c>
      <c r="U9" s="13">
        <f t="shared" si="3"/>
        <v>1.0038</v>
      </c>
      <c r="V9" s="6" t="s">
        <v>63</v>
      </c>
      <c r="W9" s="2"/>
      <c r="X9" s="13">
        <f t="shared" si="4"/>
        <v>0.3186666667</v>
      </c>
      <c r="Y9" s="13">
        <f>Y7+1</f>
        <v>3</v>
      </c>
    </row>
    <row r="10">
      <c r="A10" s="6" t="s">
        <v>60</v>
      </c>
      <c r="B10" s="9">
        <v>40043.0</v>
      </c>
      <c r="C10" s="10" t="s">
        <v>58</v>
      </c>
      <c r="D10" s="11">
        <v>1.0</v>
      </c>
      <c r="E10" s="6" t="s">
        <v>64</v>
      </c>
      <c r="F10" s="6" t="s">
        <v>65</v>
      </c>
      <c r="G10" s="6" t="s">
        <v>66</v>
      </c>
      <c r="H10" s="10">
        <v>2.0</v>
      </c>
      <c r="I10" s="10">
        <v>11.0</v>
      </c>
      <c r="J10" s="10">
        <v>300.0</v>
      </c>
      <c r="K10" s="10">
        <v>3.3</v>
      </c>
      <c r="L10" s="10">
        <v>30.0</v>
      </c>
      <c r="M10" s="6">
        <v>0.86</v>
      </c>
      <c r="N10" s="6">
        <v>0.045</v>
      </c>
      <c r="O10" s="13">
        <f t="shared" si="1"/>
        <v>3.87</v>
      </c>
      <c r="P10" s="6">
        <v>2.8</v>
      </c>
      <c r="Q10" s="3">
        <f t="shared" si="2"/>
        <v>78.18181818</v>
      </c>
      <c r="R10" s="2"/>
      <c r="S10" s="6">
        <v>50.0</v>
      </c>
      <c r="T10" s="6">
        <v>8.0</v>
      </c>
      <c r="U10" s="13">
        <f t="shared" si="3"/>
        <v>0.1042424242</v>
      </c>
      <c r="V10" s="6" t="s">
        <v>63</v>
      </c>
      <c r="W10" s="2"/>
      <c r="X10" s="13">
        <f t="shared" si="4"/>
        <v>0.2606060606</v>
      </c>
      <c r="Y10" s="13">
        <f t="shared" ref="Y10:Y15" si="6">Y9+1</f>
        <v>4</v>
      </c>
    </row>
    <row r="11">
      <c r="A11" s="6" t="s">
        <v>60</v>
      </c>
      <c r="B11" s="9">
        <v>40123.0</v>
      </c>
      <c r="C11" s="6" t="s">
        <v>58</v>
      </c>
      <c r="D11" s="6">
        <v>1.0</v>
      </c>
      <c r="E11" s="6" t="s">
        <v>61</v>
      </c>
      <c r="F11" s="6" t="s">
        <v>72</v>
      </c>
      <c r="G11" s="6" t="s">
        <v>66</v>
      </c>
      <c r="H11" s="6">
        <v>2.0</v>
      </c>
      <c r="I11" s="6">
        <v>6.0</v>
      </c>
      <c r="J11" s="6">
        <v>100.0</v>
      </c>
      <c r="K11" s="6">
        <v>2.7</v>
      </c>
      <c r="L11" s="6">
        <v>25.0</v>
      </c>
      <c r="M11" s="6">
        <v>0.2</v>
      </c>
      <c r="N11" s="6">
        <v>0.18</v>
      </c>
      <c r="O11" s="13">
        <f t="shared" si="1"/>
        <v>3.6</v>
      </c>
      <c r="P11" s="6">
        <v>2.8</v>
      </c>
      <c r="Q11" s="3">
        <f t="shared" si="2"/>
        <v>33.33333333</v>
      </c>
      <c r="R11" s="2"/>
      <c r="S11" s="6">
        <v>50.0</v>
      </c>
      <c r="T11" s="6">
        <v>8.0</v>
      </c>
      <c r="U11" s="13">
        <f t="shared" si="3"/>
        <v>0.1333333333</v>
      </c>
      <c r="V11" s="2"/>
      <c r="W11" s="2"/>
      <c r="X11" s="13">
        <f t="shared" si="4"/>
        <v>0.3333333333</v>
      </c>
      <c r="Y11" s="13">
        <f t="shared" si="6"/>
        <v>5</v>
      </c>
    </row>
    <row r="12" ht="14.25" customHeight="1">
      <c r="A12" s="6" t="s">
        <v>51</v>
      </c>
      <c r="B12" s="2"/>
      <c r="C12" s="10" t="s">
        <v>56</v>
      </c>
      <c r="D12" s="11">
        <v>3.0</v>
      </c>
      <c r="E12" s="6" t="s">
        <v>57</v>
      </c>
      <c r="F12" s="6">
        <v>0.85</v>
      </c>
      <c r="G12" s="6" t="s">
        <v>54</v>
      </c>
      <c r="H12" s="10" t="s">
        <v>55</v>
      </c>
      <c r="I12" s="10">
        <v>15.0</v>
      </c>
      <c r="J12" s="10">
        <v>100.0</v>
      </c>
      <c r="K12" s="10">
        <v>2.3</v>
      </c>
      <c r="L12" s="12">
        <v>0.25</v>
      </c>
      <c r="M12" s="6">
        <v>0.617</v>
      </c>
      <c r="N12" s="6">
        <v>0.0333</v>
      </c>
      <c r="O12" s="13">
        <f t="shared" si="1"/>
        <v>2.05461</v>
      </c>
      <c r="P12" s="6">
        <v>2.4</v>
      </c>
      <c r="Q12" s="3">
        <f t="shared" si="2"/>
        <v>41.13333333</v>
      </c>
      <c r="R12" s="6">
        <v>43.6</v>
      </c>
      <c r="S12" s="6">
        <v>50.0</v>
      </c>
      <c r="T12" s="6">
        <v>1.5</v>
      </c>
      <c r="U12" s="13">
        <f t="shared" si="3"/>
        <v>0.03085</v>
      </c>
      <c r="V12" s="2"/>
      <c r="W12" s="2"/>
      <c r="X12" s="13">
        <f t="shared" si="4"/>
        <v>0.4113333333</v>
      </c>
      <c r="Y12" s="13">
        <f t="shared" si="6"/>
        <v>6</v>
      </c>
    </row>
    <row r="13" ht="14.25" customHeight="1">
      <c r="A13" s="6" t="s">
        <v>60</v>
      </c>
      <c r="B13" s="9">
        <v>39996.0</v>
      </c>
      <c r="C13" s="6" t="s">
        <v>56</v>
      </c>
      <c r="D13" s="6">
        <v>3.0</v>
      </c>
      <c r="E13" s="6" t="s">
        <v>61</v>
      </c>
      <c r="F13" s="6" t="s">
        <v>67</v>
      </c>
      <c r="G13" s="6" t="s">
        <v>68</v>
      </c>
      <c r="H13" s="6">
        <v>0.25</v>
      </c>
      <c r="I13" s="6">
        <v>12.0</v>
      </c>
      <c r="J13" s="6">
        <v>200.0</v>
      </c>
      <c r="K13" s="6">
        <v>3.3</v>
      </c>
      <c r="L13" s="14">
        <v>0.3</v>
      </c>
      <c r="M13" s="6">
        <v>0.925</v>
      </c>
      <c r="N13" s="6">
        <v>0.068</v>
      </c>
      <c r="O13" s="13">
        <f t="shared" si="1"/>
        <v>6.29</v>
      </c>
      <c r="P13" s="2"/>
      <c r="Q13" s="3">
        <f t="shared" si="2"/>
        <v>77.08333333</v>
      </c>
      <c r="R13" s="2"/>
      <c r="S13" s="6">
        <v>50.0</v>
      </c>
      <c r="T13" s="6">
        <v>1.5</v>
      </c>
      <c r="U13" s="13">
        <f t="shared" si="3"/>
        <v>0.02890625</v>
      </c>
      <c r="V13" s="2"/>
      <c r="W13" s="2"/>
      <c r="X13" s="13">
        <f t="shared" si="4"/>
        <v>0.3854166667</v>
      </c>
      <c r="Y13" s="13">
        <f t="shared" si="6"/>
        <v>7</v>
      </c>
    </row>
    <row r="14">
      <c r="A14" s="6" t="s">
        <v>60</v>
      </c>
      <c r="B14" s="9">
        <v>39996.0</v>
      </c>
      <c r="C14" s="6" t="s">
        <v>56</v>
      </c>
      <c r="D14" s="6">
        <v>3.0</v>
      </c>
      <c r="E14" s="6" t="s">
        <v>61</v>
      </c>
      <c r="F14" s="6" t="s">
        <v>67</v>
      </c>
      <c r="G14" s="6" t="s">
        <v>68</v>
      </c>
      <c r="H14" s="6">
        <v>0.25</v>
      </c>
      <c r="I14" s="6">
        <v>3.0</v>
      </c>
      <c r="J14" s="6">
        <v>50.0</v>
      </c>
      <c r="K14" s="6">
        <v>3.3</v>
      </c>
      <c r="L14" s="14">
        <v>0.3</v>
      </c>
      <c r="M14" s="6">
        <v>0.075</v>
      </c>
      <c r="N14" s="6">
        <v>0.84</v>
      </c>
      <c r="O14" s="13">
        <f t="shared" si="1"/>
        <v>6.3</v>
      </c>
      <c r="P14" s="2"/>
      <c r="Q14" s="3">
        <f t="shared" si="2"/>
        <v>25</v>
      </c>
      <c r="R14" s="2"/>
      <c r="S14" s="6">
        <v>50.0</v>
      </c>
      <c r="T14" s="6">
        <v>1.5</v>
      </c>
      <c r="U14" s="13">
        <f t="shared" si="3"/>
        <v>0.0375</v>
      </c>
      <c r="V14" s="2"/>
      <c r="W14" s="2"/>
      <c r="X14" s="13">
        <f t="shared" si="4"/>
        <v>0.5</v>
      </c>
      <c r="Y14" s="13">
        <f t="shared" si="6"/>
        <v>8</v>
      </c>
    </row>
    <row r="15" ht="15.0" customHeight="1">
      <c r="A15" s="6" t="s">
        <v>60</v>
      </c>
      <c r="B15" s="9">
        <v>40058.0</v>
      </c>
      <c r="C15" s="6" t="s">
        <v>56</v>
      </c>
      <c r="D15" s="6">
        <v>3.0</v>
      </c>
      <c r="E15" s="6" t="s">
        <v>61</v>
      </c>
      <c r="F15" s="6" t="s">
        <v>67</v>
      </c>
      <c r="G15" s="6" t="s">
        <v>68</v>
      </c>
      <c r="H15" s="6">
        <v>0.25</v>
      </c>
      <c r="I15" s="6">
        <v>2.0</v>
      </c>
      <c r="J15" s="6">
        <v>50.0</v>
      </c>
      <c r="K15" s="6">
        <v>3.3</v>
      </c>
      <c r="L15" s="14">
        <v>0.3</v>
      </c>
      <c r="M15" s="6">
        <v>0.04</v>
      </c>
      <c r="N15" s="6">
        <v>1.63</v>
      </c>
      <c r="O15" s="13">
        <f t="shared" si="1"/>
        <v>6.52</v>
      </c>
      <c r="P15" s="2"/>
      <c r="Q15" s="3">
        <f t="shared" si="2"/>
        <v>20</v>
      </c>
      <c r="R15" s="2"/>
      <c r="S15" s="6">
        <v>50.0</v>
      </c>
      <c r="T15" s="6">
        <v>1.5</v>
      </c>
      <c r="U15" s="13">
        <f t="shared" si="3"/>
        <v>0.03</v>
      </c>
      <c r="V15" s="6" t="s">
        <v>74</v>
      </c>
      <c r="W15" s="2"/>
      <c r="X15" s="13">
        <f t="shared" si="4"/>
        <v>0.4</v>
      </c>
      <c r="Y15" s="13">
        <f t="shared" si="6"/>
        <v>9</v>
      </c>
    </row>
    <row r="16" ht="13.5" customHeight="1">
      <c r="A16" s="6" t="s">
        <v>60</v>
      </c>
      <c r="B16" s="9">
        <v>41003.0</v>
      </c>
      <c r="C16" s="10" t="s">
        <v>78</v>
      </c>
      <c r="D16" s="11">
        <v>2.0</v>
      </c>
      <c r="E16" s="6" t="s">
        <v>81</v>
      </c>
      <c r="F16" s="6">
        <v>2.0E-6</v>
      </c>
      <c r="G16" s="6">
        <v>1.0</v>
      </c>
      <c r="H16" s="10" t="s">
        <v>55</v>
      </c>
      <c r="I16" s="10">
        <v>45.0</v>
      </c>
      <c r="J16" s="10">
        <v>500.0</v>
      </c>
      <c r="K16" s="10">
        <v>4.0</v>
      </c>
      <c r="L16" s="10">
        <v>50.0</v>
      </c>
      <c r="M16" s="6">
        <v>0.595</v>
      </c>
      <c r="N16" s="6">
        <v>3120.0</v>
      </c>
      <c r="O16" s="13">
        <f t="shared" si="1"/>
        <v>185640</v>
      </c>
      <c r="P16" s="2"/>
      <c r="Q16" s="3">
        <f t="shared" si="2"/>
        <v>13.22222222</v>
      </c>
      <c r="R16" s="2"/>
      <c r="S16" s="6">
        <v>50.0</v>
      </c>
      <c r="T16" s="6">
        <v>1.5</v>
      </c>
      <c r="U16" s="13">
        <f t="shared" si="3"/>
        <v>0.001983333333</v>
      </c>
      <c r="V16" s="6" t="s">
        <v>84</v>
      </c>
      <c r="W16" s="2"/>
      <c r="X16" s="2"/>
      <c r="Y16" s="2"/>
    </row>
    <row r="17" ht="13.5" customHeight="1">
      <c r="A17" s="6" t="s">
        <v>51</v>
      </c>
      <c r="B17" s="9">
        <v>39855.0</v>
      </c>
      <c r="C17" s="10" t="s">
        <v>75</v>
      </c>
      <c r="D17" s="11">
        <v>3.0</v>
      </c>
      <c r="E17" s="6" t="s">
        <v>53</v>
      </c>
      <c r="F17" s="6">
        <v>1.16</v>
      </c>
      <c r="G17" s="6" t="s">
        <v>54</v>
      </c>
      <c r="H17" s="10" t="s">
        <v>55</v>
      </c>
      <c r="I17" s="10">
        <v>15.0</v>
      </c>
      <c r="J17" s="10">
        <v>100.0</v>
      </c>
      <c r="K17" s="10">
        <v>2.14</v>
      </c>
      <c r="L17" s="10">
        <v>25.0</v>
      </c>
      <c r="M17" s="6">
        <v>0.3</v>
      </c>
      <c r="N17" s="6">
        <v>2.24</v>
      </c>
      <c r="O17" s="13">
        <f t="shared" si="1"/>
        <v>67.2</v>
      </c>
      <c r="P17" s="6">
        <v>12.5</v>
      </c>
      <c r="Q17" s="3">
        <f t="shared" si="2"/>
        <v>20</v>
      </c>
      <c r="R17" s="6">
        <v>453.4</v>
      </c>
      <c r="S17" s="6">
        <v>50.0</v>
      </c>
      <c r="T17" s="6">
        <v>0.5</v>
      </c>
      <c r="U17" s="13">
        <f t="shared" si="3"/>
        <v>0.005</v>
      </c>
      <c r="V17" s="6" t="s">
        <v>77</v>
      </c>
      <c r="W17" s="2"/>
      <c r="X17" s="13">
        <f t="shared" ref="X17:X45" si="7">Q17/J17</f>
        <v>0.2</v>
      </c>
      <c r="Y17" s="13">
        <f>Y15+1</f>
        <v>10</v>
      </c>
    </row>
    <row r="18" ht="15.75" customHeight="1">
      <c r="A18" s="6" t="s">
        <v>80</v>
      </c>
      <c r="B18" s="6" t="s">
        <v>82</v>
      </c>
      <c r="C18" s="6" t="s">
        <v>75</v>
      </c>
      <c r="D18" s="6">
        <v>1.0</v>
      </c>
      <c r="E18" s="6" t="s">
        <v>83</v>
      </c>
      <c r="F18" s="6">
        <v>1.9</v>
      </c>
      <c r="G18" s="6">
        <v>0.3</v>
      </c>
      <c r="H18" s="6">
        <v>1.0</v>
      </c>
      <c r="I18" s="6">
        <v>24.0</v>
      </c>
      <c r="J18" s="6">
        <v>50.0</v>
      </c>
      <c r="K18" s="6">
        <v>3.96</v>
      </c>
      <c r="L18" s="6">
        <v>30.0</v>
      </c>
      <c r="M18" s="6">
        <v>0.265</v>
      </c>
      <c r="N18" s="6">
        <v>3.69</v>
      </c>
      <c r="O18" s="13">
        <f t="shared" si="1"/>
        <v>97.785</v>
      </c>
      <c r="P18" s="6">
        <v>12.5</v>
      </c>
      <c r="Q18" s="3">
        <f t="shared" si="2"/>
        <v>11.04166667</v>
      </c>
      <c r="R18" s="6">
        <v>614.0</v>
      </c>
      <c r="S18" s="6">
        <v>50.0</v>
      </c>
      <c r="T18" s="6">
        <v>10.0</v>
      </c>
      <c r="U18" s="19">
        <f t="shared" si="3"/>
        <v>0.1104166667</v>
      </c>
      <c r="V18" s="2"/>
      <c r="W18" s="2"/>
      <c r="X18" s="13">
        <f t="shared" si="7"/>
        <v>0.2208333333</v>
      </c>
      <c r="Y18" s="13">
        <f t="shared" ref="Y18:Y26" si="8">Y17+1</f>
        <v>11</v>
      </c>
    </row>
    <row r="19" ht="15.75" customHeight="1">
      <c r="A19" s="6" t="s">
        <v>80</v>
      </c>
      <c r="B19" s="6" t="s">
        <v>82</v>
      </c>
      <c r="C19" s="6" t="s">
        <v>75</v>
      </c>
      <c r="D19" s="6">
        <v>2.0</v>
      </c>
      <c r="E19" s="6" t="s">
        <v>83</v>
      </c>
      <c r="F19" s="6">
        <v>1.9</v>
      </c>
      <c r="G19" s="6">
        <v>0.5</v>
      </c>
      <c r="H19" s="6">
        <v>1.0</v>
      </c>
      <c r="I19" s="6">
        <v>24.0</v>
      </c>
      <c r="J19" s="6">
        <v>50.0</v>
      </c>
      <c r="K19" s="6">
        <v>3.91</v>
      </c>
      <c r="L19" s="6">
        <v>30.0</v>
      </c>
      <c r="M19" s="6">
        <v>0.207</v>
      </c>
      <c r="N19" s="6">
        <v>7.67</v>
      </c>
      <c r="O19" s="13">
        <f t="shared" si="1"/>
        <v>158.769</v>
      </c>
      <c r="P19" s="6">
        <v>12.5</v>
      </c>
      <c r="Q19" s="3">
        <f t="shared" si="2"/>
        <v>8.625</v>
      </c>
      <c r="R19" s="6">
        <v>405.0</v>
      </c>
      <c r="S19" s="6">
        <v>50.0</v>
      </c>
      <c r="T19" s="6">
        <v>10.0</v>
      </c>
      <c r="U19" s="19">
        <f t="shared" si="3"/>
        <v>0.08625</v>
      </c>
      <c r="V19" s="4" t="s">
        <v>133</v>
      </c>
      <c r="W19" s="2"/>
      <c r="X19" s="13">
        <f t="shared" si="7"/>
        <v>0.1725</v>
      </c>
      <c r="Y19" s="13">
        <f t="shared" si="8"/>
        <v>12</v>
      </c>
    </row>
    <row r="20" ht="15.75" customHeight="1">
      <c r="A20" s="6" t="s">
        <v>80</v>
      </c>
      <c r="B20" s="6" t="s">
        <v>82</v>
      </c>
      <c r="C20" s="6" t="s">
        <v>75</v>
      </c>
      <c r="D20" s="6">
        <v>3.0</v>
      </c>
      <c r="E20" s="6" t="s">
        <v>83</v>
      </c>
      <c r="F20" s="6">
        <v>1.9</v>
      </c>
      <c r="G20" s="6">
        <v>0.3</v>
      </c>
      <c r="H20" s="6">
        <v>1.0</v>
      </c>
      <c r="I20" s="6">
        <v>24.0</v>
      </c>
      <c r="J20" s="6">
        <v>50.0</v>
      </c>
      <c r="K20" s="6">
        <v>3.65</v>
      </c>
      <c r="L20" s="6">
        <v>30.0</v>
      </c>
      <c r="M20" s="6">
        <v>0.2</v>
      </c>
      <c r="N20" s="6">
        <v>7.24</v>
      </c>
      <c r="O20" s="13">
        <f t="shared" si="1"/>
        <v>144.8</v>
      </c>
      <c r="P20" s="6">
        <v>12.5</v>
      </c>
      <c r="Q20" s="3">
        <f t="shared" si="2"/>
        <v>8.333333333</v>
      </c>
      <c r="R20" s="6">
        <v>417.0</v>
      </c>
      <c r="S20" s="6">
        <v>50.0</v>
      </c>
      <c r="T20" s="6">
        <v>10.0</v>
      </c>
      <c r="U20" s="19">
        <f t="shared" si="3"/>
        <v>0.08333333333</v>
      </c>
      <c r="V20" s="6" t="s">
        <v>134</v>
      </c>
      <c r="W20" s="2"/>
      <c r="X20" s="13">
        <f t="shared" si="7"/>
        <v>0.1666666667</v>
      </c>
      <c r="Y20" s="13">
        <f t="shared" si="8"/>
        <v>13</v>
      </c>
    </row>
    <row r="21" ht="15.75" customHeight="1">
      <c r="A21" s="6" t="s">
        <v>80</v>
      </c>
      <c r="B21" s="6" t="s">
        <v>82</v>
      </c>
      <c r="C21" s="6" t="s">
        <v>75</v>
      </c>
      <c r="D21" s="6">
        <v>1.0</v>
      </c>
      <c r="E21" s="6" t="s">
        <v>83</v>
      </c>
      <c r="F21" s="6">
        <v>1.9</v>
      </c>
      <c r="G21" s="6">
        <v>0.25</v>
      </c>
      <c r="H21" s="6">
        <v>1.0</v>
      </c>
      <c r="I21" s="6">
        <v>6.0</v>
      </c>
      <c r="J21" s="6">
        <v>200.0</v>
      </c>
      <c r="K21" s="6">
        <v>4.13</v>
      </c>
      <c r="L21" s="6">
        <v>30.0</v>
      </c>
      <c r="M21" s="6">
        <v>0.256</v>
      </c>
      <c r="N21" s="6">
        <v>2.47</v>
      </c>
      <c r="O21" s="13">
        <f t="shared" si="1"/>
        <v>63.232</v>
      </c>
      <c r="P21" s="6">
        <v>12.5</v>
      </c>
      <c r="Q21" s="3">
        <f t="shared" si="2"/>
        <v>42.66666667</v>
      </c>
      <c r="R21" s="6">
        <v>940.0</v>
      </c>
      <c r="S21" s="6">
        <v>50.0</v>
      </c>
      <c r="T21" s="6">
        <v>10.0</v>
      </c>
      <c r="U21" s="19">
        <f t="shared" si="3"/>
        <v>0.1066666667</v>
      </c>
      <c r="V21" s="6" t="s">
        <v>135</v>
      </c>
      <c r="W21" s="2"/>
      <c r="X21" s="13">
        <f t="shared" si="7"/>
        <v>0.2133333333</v>
      </c>
      <c r="Y21" s="13">
        <f t="shared" si="8"/>
        <v>14</v>
      </c>
    </row>
    <row r="22" ht="15.75" customHeight="1">
      <c r="A22" s="6" t="s">
        <v>80</v>
      </c>
      <c r="B22" s="6" t="s">
        <v>82</v>
      </c>
      <c r="C22" s="6" t="s">
        <v>75</v>
      </c>
      <c r="D22" s="6">
        <v>2.0</v>
      </c>
      <c r="E22" s="6" t="s">
        <v>83</v>
      </c>
      <c r="F22" s="6">
        <v>1.9</v>
      </c>
      <c r="G22" s="6">
        <v>0.3</v>
      </c>
      <c r="H22" s="6">
        <v>1.0</v>
      </c>
      <c r="I22" s="6">
        <v>6.0</v>
      </c>
      <c r="J22" s="6">
        <v>200.0</v>
      </c>
      <c r="K22" s="6">
        <v>3.87</v>
      </c>
      <c r="L22" s="6">
        <v>30.0</v>
      </c>
      <c r="M22" s="6">
        <v>0.216</v>
      </c>
      <c r="N22" s="6">
        <v>2.47</v>
      </c>
      <c r="O22" s="13">
        <f t="shared" si="1"/>
        <v>53.352</v>
      </c>
      <c r="P22" s="6">
        <v>12.5</v>
      </c>
      <c r="Q22" s="3">
        <f t="shared" si="2"/>
        <v>36</v>
      </c>
      <c r="R22" s="6">
        <v>631.0</v>
      </c>
      <c r="S22" s="6">
        <v>50.0</v>
      </c>
      <c r="T22" s="6">
        <v>10.0</v>
      </c>
      <c r="U22" s="19">
        <f t="shared" si="3"/>
        <v>0.09</v>
      </c>
      <c r="V22" s="6" t="s">
        <v>136</v>
      </c>
      <c r="W22" s="2"/>
      <c r="X22" s="13">
        <f t="shared" si="7"/>
        <v>0.18</v>
      </c>
      <c r="Y22" s="13">
        <f t="shared" si="8"/>
        <v>15</v>
      </c>
    </row>
    <row r="23" ht="15.75" customHeight="1">
      <c r="A23" s="6" t="s">
        <v>80</v>
      </c>
      <c r="B23" s="6" t="s">
        <v>82</v>
      </c>
      <c r="C23" s="6" t="s">
        <v>75</v>
      </c>
      <c r="D23" s="6">
        <v>3.0</v>
      </c>
      <c r="E23" s="6" t="s">
        <v>83</v>
      </c>
      <c r="F23" s="6">
        <v>1.9</v>
      </c>
      <c r="G23" s="6">
        <v>0.4</v>
      </c>
      <c r="H23" s="6">
        <v>1.0</v>
      </c>
      <c r="I23" s="6">
        <v>6.0</v>
      </c>
      <c r="J23" s="6">
        <v>200.0</v>
      </c>
      <c r="K23" s="6">
        <v>4.07</v>
      </c>
      <c r="L23" s="6">
        <v>30.0</v>
      </c>
      <c r="M23" s="6">
        <v>0.197</v>
      </c>
      <c r="N23" s="6">
        <v>2.47</v>
      </c>
      <c r="O23" s="13">
        <f t="shared" si="1"/>
        <v>48.659</v>
      </c>
      <c r="P23" s="6">
        <v>12.5</v>
      </c>
      <c r="Q23" s="3">
        <f t="shared" si="2"/>
        <v>32.83333333</v>
      </c>
      <c r="R23" s="6">
        <v>621.0</v>
      </c>
      <c r="S23" s="6">
        <v>50.0</v>
      </c>
      <c r="T23" s="6">
        <v>10.0</v>
      </c>
      <c r="U23" s="19">
        <f t="shared" si="3"/>
        <v>0.08208333333</v>
      </c>
      <c r="V23" s="2"/>
      <c r="W23" s="2"/>
      <c r="X23" s="13">
        <f t="shared" si="7"/>
        <v>0.1641666667</v>
      </c>
      <c r="Y23" s="13">
        <f t="shared" si="8"/>
        <v>16</v>
      </c>
    </row>
    <row r="24" ht="15.75" customHeight="1">
      <c r="A24" s="6" t="s">
        <v>80</v>
      </c>
      <c r="B24" s="6" t="s">
        <v>82</v>
      </c>
      <c r="C24" s="6" t="s">
        <v>75</v>
      </c>
      <c r="D24" s="6">
        <v>3.0</v>
      </c>
      <c r="E24" s="6" t="s">
        <v>85</v>
      </c>
      <c r="F24" s="6">
        <v>1.2</v>
      </c>
      <c r="G24" s="6">
        <v>0.5</v>
      </c>
      <c r="H24" s="6">
        <v>1.0</v>
      </c>
      <c r="I24" s="6">
        <v>6.0</v>
      </c>
      <c r="J24" s="6">
        <v>200.0</v>
      </c>
      <c r="K24" s="6">
        <v>4.07</v>
      </c>
      <c r="L24" s="6">
        <v>30.0</v>
      </c>
      <c r="M24" s="6">
        <v>0.258</v>
      </c>
      <c r="N24" s="6">
        <v>1.68</v>
      </c>
      <c r="O24" s="13">
        <f t="shared" si="1"/>
        <v>43.344</v>
      </c>
      <c r="P24" s="6">
        <v>12.5</v>
      </c>
      <c r="Q24" s="3">
        <f t="shared" si="2"/>
        <v>43</v>
      </c>
      <c r="R24" s="6" t="s">
        <v>86</v>
      </c>
      <c r="S24" s="6">
        <v>50.0</v>
      </c>
      <c r="T24" s="6">
        <v>10.0</v>
      </c>
      <c r="U24" s="19">
        <f t="shared" si="3"/>
        <v>0.1075</v>
      </c>
      <c r="V24" s="2"/>
      <c r="W24" s="2"/>
      <c r="X24" s="13">
        <f t="shared" si="7"/>
        <v>0.215</v>
      </c>
      <c r="Y24" s="13">
        <f t="shared" si="8"/>
        <v>17</v>
      </c>
    </row>
    <row r="25" ht="15.75" customHeight="1">
      <c r="A25" s="6" t="s">
        <v>80</v>
      </c>
      <c r="B25" s="6" t="s">
        <v>82</v>
      </c>
      <c r="C25" s="6" t="s">
        <v>75</v>
      </c>
      <c r="D25" s="6">
        <v>3.0</v>
      </c>
      <c r="E25" s="6" t="s">
        <v>85</v>
      </c>
      <c r="F25" s="6">
        <v>1.5</v>
      </c>
      <c r="G25" s="6">
        <v>0.8</v>
      </c>
      <c r="H25" s="6">
        <v>1.0</v>
      </c>
      <c r="I25" s="6">
        <v>6.0</v>
      </c>
      <c r="J25" s="6">
        <v>200.0</v>
      </c>
      <c r="K25" s="6">
        <v>4.07</v>
      </c>
      <c r="L25" s="6">
        <v>30.0</v>
      </c>
      <c r="M25" s="6">
        <v>0.224</v>
      </c>
      <c r="N25" s="6">
        <v>2.26</v>
      </c>
      <c r="O25" s="13">
        <f t="shared" si="1"/>
        <v>50.624</v>
      </c>
      <c r="P25" s="6">
        <v>12.5</v>
      </c>
      <c r="Q25" s="3">
        <f t="shared" si="2"/>
        <v>37.33333333</v>
      </c>
      <c r="R25" s="6" t="s">
        <v>86</v>
      </c>
      <c r="S25" s="6">
        <v>50.0</v>
      </c>
      <c r="T25" s="6">
        <v>10.0</v>
      </c>
      <c r="U25" s="19">
        <f t="shared" si="3"/>
        <v>0.09333333333</v>
      </c>
      <c r="V25" s="2"/>
      <c r="W25" s="2"/>
      <c r="X25" s="13">
        <f t="shared" si="7"/>
        <v>0.1866666667</v>
      </c>
      <c r="Y25" s="13">
        <f t="shared" si="8"/>
        <v>18</v>
      </c>
    </row>
    <row r="26" ht="15.75" customHeight="1">
      <c r="A26" s="6" t="s">
        <v>80</v>
      </c>
      <c r="B26" s="6" t="s">
        <v>82</v>
      </c>
      <c r="C26" s="6" t="s">
        <v>75</v>
      </c>
      <c r="D26" s="6">
        <v>3.0</v>
      </c>
      <c r="E26" s="6" t="s">
        <v>85</v>
      </c>
      <c r="F26" s="6">
        <v>1.9</v>
      </c>
      <c r="G26" s="6">
        <v>0.2</v>
      </c>
      <c r="H26" s="6">
        <v>1.0</v>
      </c>
      <c r="I26" s="6">
        <v>6.0</v>
      </c>
      <c r="J26" s="6">
        <v>200.0</v>
      </c>
      <c r="K26" s="6">
        <v>3.34</v>
      </c>
      <c r="L26" s="6">
        <v>30.0</v>
      </c>
      <c r="M26" s="6">
        <v>0.2</v>
      </c>
      <c r="N26" s="6">
        <v>2.47</v>
      </c>
      <c r="O26" s="13">
        <f t="shared" si="1"/>
        <v>49.4</v>
      </c>
      <c r="P26" s="6">
        <v>12.5</v>
      </c>
      <c r="Q26" s="3">
        <f t="shared" si="2"/>
        <v>33.33333333</v>
      </c>
      <c r="R26" s="6" t="s">
        <v>86</v>
      </c>
      <c r="S26" s="6">
        <v>50.0</v>
      </c>
      <c r="T26" s="6">
        <v>10.0</v>
      </c>
      <c r="U26" s="19">
        <f t="shared" si="3"/>
        <v>0.08333333333</v>
      </c>
      <c r="V26" s="2"/>
      <c r="W26" s="2"/>
      <c r="X26" s="13">
        <f t="shared" si="7"/>
        <v>0.1666666667</v>
      </c>
      <c r="Y26" s="13">
        <f t="shared" si="8"/>
        <v>19</v>
      </c>
    </row>
    <row r="27" ht="15.75" customHeight="1">
      <c r="A27" s="6" t="s">
        <v>51</v>
      </c>
      <c r="B27" s="9">
        <v>39891.0</v>
      </c>
      <c r="C27" s="10" t="s">
        <v>76</v>
      </c>
      <c r="D27" s="11">
        <v>3.0</v>
      </c>
      <c r="E27" s="6" t="s">
        <v>53</v>
      </c>
      <c r="F27" s="6">
        <v>0.14</v>
      </c>
      <c r="G27" s="6" t="s">
        <v>54</v>
      </c>
      <c r="H27" s="10" t="s">
        <v>55</v>
      </c>
      <c r="I27" s="10">
        <v>15.0</v>
      </c>
      <c r="J27" s="10">
        <v>100.0</v>
      </c>
      <c r="K27" s="10">
        <v>2.4</v>
      </c>
      <c r="L27" s="12">
        <v>0.25</v>
      </c>
      <c r="M27" s="6">
        <v>0.627</v>
      </c>
      <c r="N27" s="6">
        <v>0.0406</v>
      </c>
      <c r="O27" s="13">
        <f t="shared" si="1"/>
        <v>2.54562</v>
      </c>
      <c r="P27" s="6">
        <v>1.7</v>
      </c>
      <c r="Q27" s="3">
        <f t="shared" si="2"/>
        <v>41.8</v>
      </c>
      <c r="R27" s="6">
        <v>155.1</v>
      </c>
      <c r="S27" s="6">
        <v>100.0</v>
      </c>
      <c r="T27" s="6">
        <v>15.0</v>
      </c>
      <c r="U27" s="13">
        <f t="shared" si="3"/>
        <v>0.627</v>
      </c>
      <c r="V27" s="6" t="s">
        <v>79</v>
      </c>
      <c r="W27" s="2"/>
      <c r="X27" s="13">
        <f t="shared" si="7"/>
        <v>0.418</v>
      </c>
      <c r="Y27" s="13">
        <f>Y17+1</f>
        <v>11</v>
      </c>
    </row>
    <row r="28" ht="33.0" customHeight="1">
      <c r="A28" s="6" t="s">
        <v>60</v>
      </c>
      <c r="B28" s="9">
        <v>39941.0</v>
      </c>
      <c r="C28" s="10" t="s">
        <v>88</v>
      </c>
      <c r="D28" s="11">
        <v>2.0</v>
      </c>
      <c r="E28" s="6" t="s">
        <v>61</v>
      </c>
      <c r="F28" s="6">
        <v>1.0E-6</v>
      </c>
      <c r="G28" s="6" t="s">
        <v>68</v>
      </c>
      <c r="H28" s="10">
        <v>2.0</v>
      </c>
      <c r="I28" s="10">
        <v>7.0</v>
      </c>
      <c r="J28" s="10">
        <v>200.0</v>
      </c>
      <c r="K28" s="10">
        <v>3.3</v>
      </c>
      <c r="L28" s="12">
        <v>0.3</v>
      </c>
      <c r="M28" s="6">
        <v>0.36</v>
      </c>
      <c r="N28" s="6">
        <v>50.0</v>
      </c>
      <c r="O28" s="13">
        <f t="shared" si="1"/>
        <v>1800</v>
      </c>
      <c r="P28" s="6">
        <v>800.0</v>
      </c>
      <c r="Q28" s="3">
        <f t="shared" si="2"/>
        <v>51.42857143</v>
      </c>
      <c r="R28" s="6" t="s">
        <v>91</v>
      </c>
      <c r="S28" s="6">
        <v>100.0</v>
      </c>
      <c r="T28" s="6">
        <v>15.0</v>
      </c>
      <c r="U28" s="13">
        <f t="shared" si="3"/>
        <v>0.3857142857</v>
      </c>
      <c r="V28" s="11" t="s">
        <v>93</v>
      </c>
      <c r="W28" s="11" t="s">
        <v>94</v>
      </c>
      <c r="X28" s="13">
        <f t="shared" si="7"/>
        <v>0.2571428571</v>
      </c>
      <c r="Y28" s="13">
        <f t="shared" ref="Y28:Y36" si="9">Y27+1</f>
        <v>12</v>
      </c>
    </row>
    <row r="29">
      <c r="A29" s="6" t="s">
        <v>60</v>
      </c>
      <c r="B29" s="9">
        <v>40147.0</v>
      </c>
      <c r="C29" s="10" t="s">
        <v>88</v>
      </c>
      <c r="D29" s="11">
        <v>2.0</v>
      </c>
      <c r="E29" s="6" t="s">
        <v>61</v>
      </c>
      <c r="F29" s="6">
        <v>1.0E-6</v>
      </c>
      <c r="G29" s="6" t="s">
        <v>66</v>
      </c>
      <c r="H29" s="10">
        <v>2.0</v>
      </c>
      <c r="I29" s="10">
        <v>7.0</v>
      </c>
      <c r="J29" s="10">
        <v>200.0</v>
      </c>
      <c r="K29" s="10">
        <v>3.3</v>
      </c>
      <c r="L29" s="12">
        <v>0.3</v>
      </c>
      <c r="M29" s="6">
        <v>0.351</v>
      </c>
      <c r="N29" s="6">
        <v>70.0</v>
      </c>
      <c r="O29" s="13">
        <f t="shared" si="1"/>
        <v>2457</v>
      </c>
      <c r="P29" s="6">
        <v>800.0</v>
      </c>
      <c r="Q29" s="3">
        <f t="shared" si="2"/>
        <v>50.14285714</v>
      </c>
      <c r="R29" s="6" t="s">
        <v>91</v>
      </c>
      <c r="S29" s="6">
        <v>100.0</v>
      </c>
      <c r="T29" s="6">
        <v>7.0</v>
      </c>
      <c r="U29" s="13">
        <f t="shared" si="3"/>
        <v>0.1755</v>
      </c>
      <c r="V29" s="11" t="s">
        <v>93</v>
      </c>
      <c r="W29" s="11" t="s">
        <v>137</v>
      </c>
      <c r="X29" s="13">
        <f t="shared" si="7"/>
        <v>0.2507142857</v>
      </c>
      <c r="Y29" s="13">
        <f t="shared" si="9"/>
        <v>13</v>
      </c>
    </row>
    <row r="30">
      <c r="A30" s="6" t="s">
        <v>60</v>
      </c>
      <c r="B30" s="9">
        <v>40156.0</v>
      </c>
      <c r="C30" s="10" t="s">
        <v>88</v>
      </c>
      <c r="D30" s="11">
        <v>2.0</v>
      </c>
      <c r="E30" s="6" t="s">
        <v>61</v>
      </c>
      <c r="F30" s="6">
        <v>1.0E-6</v>
      </c>
      <c r="G30" s="6" t="s">
        <v>66</v>
      </c>
      <c r="H30" s="10">
        <v>2.0</v>
      </c>
      <c r="I30" s="10">
        <v>3.0</v>
      </c>
      <c r="J30" s="10">
        <v>200.0</v>
      </c>
      <c r="K30" s="10">
        <v>3.3</v>
      </c>
      <c r="L30" s="12">
        <v>0.3</v>
      </c>
      <c r="M30" s="6">
        <v>0.155</v>
      </c>
      <c r="N30" s="6">
        <v>70.0</v>
      </c>
      <c r="O30" s="13">
        <f t="shared" si="1"/>
        <v>1085</v>
      </c>
      <c r="P30" s="6">
        <v>800.0</v>
      </c>
      <c r="Q30" s="3">
        <f t="shared" si="2"/>
        <v>51.66666667</v>
      </c>
      <c r="R30" s="6" t="s">
        <v>91</v>
      </c>
      <c r="S30" s="6">
        <v>200.0</v>
      </c>
      <c r="T30" s="6">
        <v>7.0</v>
      </c>
      <c r="U30" s="13">
        <f t="shared" si="3"/>
        <v>0.3616666667</v>
      </c>
      <c r="V30" s="11" t="s">
        <v>96</v>
      </c>
      <c r="W30" s="11" t="s">
        <v>98</v>
      </c>
      <c r="X30" s="13">
        <f t="shared" si="7"/>
        <v>0.2583333333</v>
      </c>
      <c r="Y30" s="13">
        <f t="shared" si="9"/>
        <v>14</v>
      </c>
    </row>
    <row r="31">
      <c r="A31" s="6" t="s">
        <v>60</v>
      </c>
      <c r="B31" s="9">
        <v>39940.0</v>
      </c>
      <c r="C31" s="10" t="s">
        <v>92</v>
      </c>
      <c r="D31" s="11">
        <v>3.0</v>
      </c>
      <c r="E31" s="6" t="s">
        <v>53</v>
      </c>
      <c r="F31" s="6" t="s">
        <v>67</v>
      </c>
      <c r="G31" s="6" t="s">
        <v>66</v>
      </c>
      <c r="H31" s="10" t="s">
        <v>55</v>
      </c>
      <c r="I31" s="10">
        <v>10.0</v>
      </c>
      <c r="J31" s="10">
        <v>300.0</v>
      </c>
      <c r="K31" s="10">
        <v>3.3</v>
      </c>
      <c r="L31" s="12">
        <v>0.3</v>
      </c>
      <c r="M31" s="6">
        <v>0.59</v>
      </c>
      <c r="N31" s="6">
        <v>1.18</v>
      </c>
      <c r="O31" s="13">
        <f t="shared" si="1"/>
        <v>69.62</v>
      </c>
      <c r="P31" s="6">
        <v>69.3</v>
      </c>
      <c r="Q31" s="3">
        <f t="shared" si="2"/>
        <v>59</v>
      </c>
      <c r="R31" s="6" t="s">
        <v>91</v>
      </c>
      <c r="S31" s="6">
        <v>50.0</v>
      </c>
      <c r="T31" s="6">
        <v>102.0</v>
      </c>
      <c r="U31" s="13">
        <f t="shared" si="3"/>
        <v>1.003</v>
      </c>
      <c r="V31" s="6" t="s">
        <v>97</v>
      </c>
      <c r="W31" s="2"/>
      <c r="X31" s="13">
        <f t="shared" si="7"/>
        <v>0.1966666667</v>
      </c>
      <c r="Y31" s="13">
        <f t="shared" si="9"/>
        <v>15</v>
      </c>
    </row>
    <row r="32" ht="17.25" customHeight="1">
      <c r="A32" s="6" t="s">
        <v>60</v>
      </c>
      <c r="B32" s="9">
        <v>39996.0</v>
      </c>
      <c r="C32" s="6" t="s">
        <v>92</v>
      </c>
      <c r="D32" s="6">
        <v>3.0</v>
      </c>
      <c r="E32" s="6" t="s">
        <v>61</v>
      </c>
      <c r="F32" s="6" t="s">
        <v>67</v>
      </c>
      <c r="G32" s="6" t="s">
        <v>68</v>
      </c>
      <c r="H32" s="6">
        <v>0.25</v>
      </c>
      <c r="I32" s="6">
        <v>13.0</v>
      </c>
      <c r="J32" s="6">
        <v>200.0</v>
      </c>
      <c r="K32" s="6">
        <v>3.3</v>
      </c>
      <c r="L32" s="14">
        <v>0.3</v>
      </c>
      <c r="M32" s="6">
        <v>0.52</v>
      </c>
      <c r="N32" s="6">
        <v>1.37</v>
      </c>
      <c r="O32" s="13">
        <f t="shared" si="1"/>
        <v>71.24</v>
      </c>
      <c r="P32" s="6">
        <v>69.3</v>
      </c>
      <c r="Q32" s="3">
        <f t="shared" si="2"/>
        <v>40</v>
      </c>
      <c r="R32" s="2"/>
      <c r="S32" s="6">
        <v>50.0</v>
      </c>
      <c r="T32" s="6">
        <v>100.0</v>
      </c>
      <c r="U32" s="13">
        <f t="shared" si="3"/>
        <v>1</v>
      </c>
      <c r="V32" s="2"/>
      <c r="W32" s="2"/>
      <c r="X32" s="13">
        <f t="shared" si="7"/>
        <v>0.2</v>
      </c>
      <c r="Y32" s="13">
        <f t="shared" si="9"/>
        <v>16</v>
      </c>
    </row>
    <row r="33">
      <c r="A33" s="6" t="s">
        <v>60</v>
      </c>
      <c r="B33" s="9">
        <v>40036.0</v>
      </c>
      <c r="C33" s="6" t="s">
        <v>92</v>
      </c>
      <c r="D33" s="6">
        <v>3.0</v>
      </c>
      <c r="E33" s="6" t="s">
        <v>100</v>
      </c>
      <c r="F33" s="6" t="s">
        <v>101</v>
      </c>
      <c r="G33" s="6" t="s">
        <v>66</v>
      </c>
      <c r="H33" s="6">
        <v>2.0</v>
      </c>
      <c r="I33" s="6">
        <v>100.0</v>
      </c>
      <c r="J33" s="6">
        <v>50.0</v>
      </c>
      <c r="K33" s="6">
        <v>2.3</v>
      </c>
      <c r="L33" s="14">
        <v>0.2</v>
      </c>
      <c r="M33" s="6">
        <v>1.06</v>
      </c>
      <c r="N33" s="6">
        <v>0.7</v>
      </c>
      <c r="O33" s="13">
        <f t="shared" si="1"/>
        <v>74.2</v>
      </c>
      <c r="P33" s="6">
        <v>69.3</v>
      </c>
      <c r="Q33" s="3">
        <f t="shared" si="2"/>
        <v>10.6</v>
      </c>
      <c r="R33" s="6">
        <v>257.0</v>
      </c>
      <c r="S33" s="6">
        <v>50.0</v>
      </c>
      <c r="T33" s="6">
        <v>100.0</v>
      </c>
      <c r="U33" s="13">
        <f t="shared" si="3"/>
        <v>1.06</v>
      </c>
      <c r="V33" s="2"/>
      <c r="W33" s="2"/>
      <c r="X33" s="13">
        <f t="shared" si="7"/>
        <v>0.212</v>
      </c>
      <c r="Y33" s="13">
        <f t="shared" si="9"/>
        <v>17</v>
      </c>
    </row>
    <row r="34" ht="24.75" customHeight="1">
      <c r="A34" s="6" t="s">
        <v>60</v>
      </c>
      <c r="B34" s="9">
        <v>39970.0</v>
      </c>
      <c r="C34" s="10" t="s">
        <v>87</v>
      </c>
      <c r="D34" s="11">
        <v>2.0</v>
      </c>
      <c r="E34" s="6" t="s">
        <v>61</v>
      </c>
      <c r="F34" s="6" t="s">
        <v>67</v>
      </c>
      <c r="G34" s="6" t="s">
        <v>66</v>
      </c>
      <c r="H34" s="10">
        <v>0.0</v>
      </c>
      <c r="I34" s="10">
        <v>30.0</v>
      </c>
      <c r="J34" s="10">
        <v>200.0</v>
      </c>
      <c r="K34" s="10">
        <v>5.3</v>
      </c>
      <c r="L34" s="12">
        <v>0.5</v>
      </c>
      <c r="M34" s="6">
        <v>0.01</v>
      </c>
      <c r="N34" s="6">
        <v>2400.0</v>
      </c>
      <c r="O34" s="13">
        <f t="shared" si="1"/>
        <v>2400</v>
      </c>
      <c r="P34" s="6">
        <v>82.0</v>
      </c>
      <c r="Q34" s="3">
        <f t="shared" si="2"/>
        <v>0.3333333333</v>
      </c>
      <c r="R34" s="2"/>
      <c r="S34" s="6">
        <v>100.0</v>
      </c>
      <c r="T34" s="6">
        <v>15.0</v>
      </c>
      <c r="U34" s="13">
        <f t="shared" si="3"/>
        <v>0.0025</v>
      </c>
      <c r="V34" s="2"/>
      <c r="W34" s="2"/>
      <c r="X34" s="13">
        <f t="shared" si="7"/>
        <v>0.001666666667</v>
      </c>
      <c r="Y34" s="13">
        <f t="shared" si="9"/>
        <v>18</v>
      </c>
    </row>
    <row r="35" ht="24.75" customHeight="1">
      <c r="A35" s="6" t="s">
        <v>60</v>
      </c>
      <c r="B35" s="9">
        <v>39970.0</v>
      </c>
      <c r="C35" s="10" t="s">
        <v>87</v>
      </c>
      <c r="D35" s="11">
        <v>2.0</v>
      </c>
      <c r="E35" s="6" t="s">
        <v>61</v>
      </c>
      <c r="F35" s="6" t="s">
        <v>67</v>
      </c>
      <c r="G35" s="6" t="s">
        <v>66</v>
      </c>
      <c r="H35" s="10">
        <v>0.0</v>
      </c>
      <c r="I35" s="10">
        <v>30.0</v>
      </c>
      <c r="J35" s="10">
        <v>300.0</v>
      </c>
      <c r="K35" s="10">
        <v>5.3</v>
      </c>
      <c r="L35" s="12">
        <v>0.5</v>
      </c>
      <c r="M35" s="6">
        <v>0.015</v>
      </c>
      <c r="N35" s="6">
        <v>100.0</v>
      </c>
      <c r="O35" s="13">
        <f t="shared" si="1"/>
        <v>150</v>
      </c>
      <c r="P35" s="6">
        <v>82.0</v>
      </c>
      <c r="Q35" s="3">
        <f t="shared" si="2"/>
        <v>0.5</v>
      </c>
      <c r="R35" s="2"/>
      <c r="S35" s="6">
        <v>300.0</v>
      </c>
      <c r="T35" s="6">
        <v>20.0</v>
      </c>
      <c r="U35" s="13">
        <f t="shared" si="3"/>
        <v>0.01</v>
      </c>
      <c r="V35" s="6" t="s">
        <v>89</v>
      </c>
      <c r="W35" s="2"/>
      <c r="X35" s="13">
        <f t="shared" si="7"/>
        <v>0.001666666667</v>
      </c>
      <c r="Y35" s="13">
        <f t="shared" si="9"/>
        <v>19</v>
      </c>
    </row>
    <row r="36" ht="24.75" customHeight="1">
      <c r="A36" s="6" t="s">
        <v>90</v>
      </c>
      <c r="B36" s="9">
        <v>39981.0</v>
      </c>
      <c r="C36" s="10" t="s">
        <v>87</v>
      </c>
      <c r="D36" s="11">
        <v>2.0</v>
      </c>
      <c r="E36" s="6" t="s">
        <v>61</v>
      </c>
      <c r="F36" s="6" t="s">
        <v>67</v>
      </c>
      <c r="G36" s="6" t="s">
        <v>66</v>
      </c>
      <c r="H36" s="10">
        <v>0.0</v>
      </c>
      <c r="I36" s="10">
        <v>20.0</v>
      </c>
      <c r="J36" s="10">
        <v>300.0</v>
      </c>
      <c r="K36" s="10">
        <v>5.3</v>
      </c>
      <c r="L36" s="12">
        <v>0.5</v>
      </c>
      <c r="M36" s="6">
        <v>0.065</v>
      </c>
      <c r="N36" s="2"/>
      <c r="O36" s="13">
        <f t="shared" si="1"/>
        <v>0</v>
      </c>
      <c r="P36" s="6">
        <v>82.0</v>
      </c>
      <c r="Q36" s="3">
        <f t="shared" si="2"/>
        <v>3.25</v>
      </c>
      <c r="R36" s="2"/>
      <c r="S36" s="6">
        <v>300.0</v>
      </c>
      <c r="T36" s="6">
        <v>5.0</v>
      </c>
      <c r="U36" s="13">
        <f t="shared" si="3"/>
        <v>0.01625</v>
      </c>
      <c r="V36" s="6" t="s">
        <v>89</v>
      </c>
      <c r="W36" s="2"/>
      <c r="X36" s="13">
        <f t="shared" si="7"/>
        <v>0.01083333333</v>
      </c>
      <c r="Y36" s="13">
        <f t="shared" si="9"/>
        <v>20</v>
      </c>
    </row>
    <row r="37">
      <c r="A37" s="6" t="s">
        <v>60</v>
      </c>
      <c r="B37" s="9">
        <v>40420.0</v>
      </c>
      <c r="C37" s="10" t="s">
        <v>105</v>
      </c>
      <c r="D37" s="11">
        <v>2.0</v>
      </c>
      <c r="E37" s="6" t="s">
        <v>61</v>
      </c>
      <c r="F37" s="6" t="s">
        <v>67</v>
      </c>
      <c r="G37" s="2"/>
      <c r="H37" s="10">
        <v>1.0</v>
      </c>
      <c r="I37" s="10">
        <v>15.0</v>
      </c>
      <c r="J37" s="10">
        <v>300.0</v>
      </c>
      <c r="K37" s="10">
        <v>3.3</v>
      </c>
      <c r="L37" s="10">
        <v>50.0</v>
      </c>
      <c r="M37" s="6">
        <v>0.5</v>
      </c>
      <c r="N37" s="2"/>
      <c r="O37" s="13">
        <f t="shared" si="1"/>
        <v>0</v>
      </c>
      <c r="P37" s="2"/>
      <c r="Q37" s="3">
        <f t="shared" si="2"/>
        <v>33.33333333</v>
      </c>
      <c r="R37" s="2"/>
      <c r="S37" s="6">
        <v>300.0</v>
      </c>
      <c r="T37" s="6">
        <v>150.0</v>
      </c>
      <c r="U37" s="13">
        <f t="shared" si="3"/>
        <v>5</v>
      </c>
      <c r="V37" s="2"/>
      <c r="W37" s="2"/>
      <c r="X37" s="13">
        <f t="shared" si="7"/>
        <v>0.1111111111</v>
      </c>
      <c r="Y37" s="6">
        <v>1.0</v>
      </c>
    </row>
    <row r="38">
      <c r="A38" s="6" t="s">
        <v>107</v>
      </c>
      <c r="B38" s="9">
        <v>40513.0</v>
      </c>
      <c r="C38" s="10" t="s">
        <v>108</v>
      </c>
      <c r="D38" s="11">
        <v>1.0</v>
      </c>
      <c r="E38" s="6" t="s">
        <v>109</v>
      </c>
      <c r="F38" s="6" t="s">
        <v>67</v>
      </c>
      <c r="G38" s="6">
        <v>1.0</v>
      </c>
      <c r="H38" s="10">
        <v>2.0</v>
      </c>
      <c r="I38" s="10">
        <v>30.0</v>
      </c>
      <c r="J38" s="10">
        <v>300.0</v>
      </c>
      <c r="K38" s="10">
        <v>3.3</v>
      </c>
      <c r="L38" s="10">
        <v>50.0</v>
      </c>
      <c r="M38" s="6">
        <v>0.275</v>
      </c>
      <c r="N38" s="2"/>
      <c r="O38" s="13">
        <f t="shared" si="1"/>
        <v>0</v>
      </c>
      <c r="P38" s="2"/>
      <c r="Q38" s="3">
        <f t="shared" si="2"/>
        <v>9.166666667</v>
      </c>
      <c r="R38" s="2"/>
      <c r="S38" s="6">
        <v>300.0</v>
      </c>
      <c r="T38" s="6">
        <v>150.0</v>
      </c>
      <c r="U38" s="13">
        <f t="shared" si="3"/>
        <v>1.375</v>
      </c>
      <c r="V38" s="6" t="s">
        <v>110</v>
      </c>
      <c r="W38" s="2"/>
      <c r="X38" s="13">
        <f t="shared" si="7"/>
        <v>0.03055555556</v>
      </c>
      <c r="Y38" s="6">
        <v>1.0</v>
      </c>
    </row>
    <row r="39">
      <c r="A39" s="6" t="s">
        <v>60</v>
      </c>
      <c r="B39" s="9">
        <v>39959.0</v>
      </c>
      <c r="C39" s="10" t="s">
        <v>118</v>
      </c>
      <c r="D39" s="11">
        <v>3.0</v>
      </c>
      <c r="E39" s="6" t="s">
        <v>61</v>
      </c>
      <c r="F39" s="6" t="s">
        <v>67</v>
      </c>
      <c r="G39" s="2"/>
      <c r="H39" s="10">
        <v>2.0</v>
      </c>
      <c r="I39" s="10">
        <v>10.0</v>
      </c>
      <c r="J39" s="10">
        <v>50.0</v>
      </c>
      <c r="K39" s="10">
        <v>3.3</v>
      </c>
      <c r="L39" s="12">
        <v>0.3</v>
      </c>
      <c r="M39" s="6">
        <v>0.1</v>
      </c>
      <c r="N39" s="6">
        <v>18.18</v>
      </c>
      <c r="O39" s="13">
        <f t="shared" si="1"/>
        <v>181.8</v>
      </c>
      <c r="P39" s="6">
        <v>131.0</v>
      </c>
      <c r="Q39" s="3">
        <f t="shared" si="2"/>
        <v>10</v>
      </c>
      <c r="R39" s="2"/>
      <c r="S39" s="6">
        <v>100.0</v>
      </c>
      <c r="T39" s="6">
        <v>15.0</v>
      </c>
      <c r="U39" s="13">
        <f t="shared" si="3"/>
        <v>0.3</v>
      </c>
      <c r="V39" s="2"/>
      <c r="W39" s="2"/>
      <c r="X39" s="13">
        <f t="shared" si="7"/>
        <v>0.2</v>
      </c>
      <c r="Y39" s="13">
        <f>Y36+1</f>
        <v>21</v>
      </c>
    </row>
    <row r="40" ht="14.25" customHeight="1">
      <c r="A40" s="6" t="s">
        <v>60</v>
      </c>
      <c r="B40" s="9">
        <v>39979.0</v>
      </c>
      <c r="C40" s="10" t="s">
        <v>118</v>
      </c>
      <c r="D40" s="11">
        <v>3.0</v>
      </c>
      <c r="E40" s="6" t="s">
        <v>61</v>
      </c>
      <c r="F40" s="6" t="s">
        <v>67</v>
      </c>
      <c r="G40" s="2"/>
      <c r="H40" s="10">
        <v>2.0</v>
      </c>
      <c r="I40" s="10">
        <v>5.5</v>
      </c>
      <c r="J40" s="10">
        <v>50.0</v>
      </c>
      <c r="K40" s="10">
        <v>3.3</v>
      </c>
      <c r="L40" s="12">
        <v>0.3</v>
      </c>
      <c r="M40" s="6">
        <v>0.055</v>
      </c>
      <c r="N40" s="6">
        <v>90.0</v>
      </c>
      <c r="O40" s="13">
        <f t="shared" si="1"/>
        <v>495</v>
      </c>
      <c r="P40" s="6">
        <v>131.0</v>
      </c>
      <c r="Q40" s="3">
        <f t="shared" si="2"/>
        <v>10</v>
      </c>
      <c r="R40" s="2"/>
      <c r="S40" s="6">
        <v>50.0</v>
      </c>
      <c r="T40" s="6">
        <v>1.0</v>
      </c>
      <c r="U40" s="13">
        <f t="shared" si="3"/>
        <v>0.01</v>
      </c>
      <c r="V40" s="2"/>
      <c r="W40" s="2"/>
      <c r="X40" s="13">
        <f t="shared" si="7"/>
        <v>0.2</v>
      </c>
      <c r="Y40" s="13">
        <f t="shared" ref="Y40:Y41" si="10">Y39+1</f>
        <v>22</v>
      </c>
    </row>
    <row r="41">
      <c r="A41" s="6" t="s">
        <v>51</v>
      </c>
      <c r="B41" s="9">
        <v>39863.0</v>
      </c>
      <c r="C41" s="10" t="s">
        <v>111</v>
      </c>
      <c r="D41" s="11">
        <v>3.0</v>
      </c>
      <c r="E41" s="6" t="s">
        <v>53</v>
      </c>
      <c r="F41" s="6">
        <v>0.79</v>
      </c>
      <c r="G41" s="6" t="s">
        <v>54</v>
      </c>
      <c r="H41" s="10" t="s">
        <v>55</v>
      </c>
      <c r="I41" s="10">
        <v>15.0</v>
      </c>
      <c r="J41" s="10">
        <v>100.0</v>
      </c>
      <c r="K41" s="10">
        <v>2.6</v>
      </c>
      <c r="L41" s="10">
        <v>25.0</v>
      </c>
      <c r="M41" s="6">
        <v>0.196</v>
      </c>
      <c r="N41" s="6">
        <v>4.0</v>
      </c>
      <c r="O41" s="13">
        <f t="shared" si="1"/>
        <v>78.4</v>
      </c>
      <c r="P41" s="6">
        <v>40.0</v>
      </c>
      <c r="Q41" s="3">
        <f t="shared" si="2"/>
        <v>13.06666667</v>
      </c>
      <c r="R41" s="6">
        <v>109.5</v>
      </c>
      <c r="S41" s="6">
        <v>50.0</v>
      </c>
      <c r="T41" s="6">
        <v>1.0</v>
      </c>
      <c r="U41" s="13">
        <f t="shared" si="3"/>
        <v>0.006533333333</v>
      </c>
      <c r="V41" s="6" t="s">
        <v>112</v>
      </c>
      <c r="W41" s="2"/>
      <c r="X41" s="13">
        <f t="shared" si="7"/>
        <v>0.1306666667</v>
      </c>
      <c r="Y41" s="13">
        <f t="shared" si="10"/>
        <v>23</v>
      </c>
    </row>
    <row r="42">
      <c r="A42" s="6" t="s">
        <v>113</v>
      </c>
      <c r="B42" s="9">
        <v>40265.0</v>
      </c>
      <c r="C42" s="10" t="s">
        <v>114</v>
      </c>
      <c r="D42" s="11">
        <v>2.0</v>
      </c>
      <c r="E42" s="6" t="s">
        <v>115</v>
      </c>
      <c r="F42" s="6" t="s">
        <v>117</v>
      </c>
      <c r="G42" s="6" t="s">
        <v>66</v>
      </c>
      <c r="H42" s="10" t="s">
        <v>55</v>
      </c>
      <c r="I42" s="10">
        <v>25.0</v>
      </c>
      <c r="J42" s="10">
        <v>200.0</v>
      </c>
      <c r="K42" s="10">
        <v>1.7</v>
      </c>
      <c r="L42" s="10">
        <v>20.0</v>
      </c>
      <c r="M42" s="6">
        <v>0.635</v>
      </c>
      <c r="N42" s="6">
        <v>0.27</v>
      </c>
      <c r="O42" s="13">
        <f t="shared" si="1"/>
        <v>17.145</v>
      </c>
      <c r="P42" s="2"/>
      <c r="Q42" s="3">
        <f t="shared" si="2"/>
        <v>25.4</v>
      </c>
      <c r="R42" s="6" t="s">
        <v>119</v>
      </c>
      <c r="S42" s="6">
        <v>50.0</v>
      </c>
      <c r="T42" s="6">
        <v>1.0</v>
      </c>
      <c r="U42" s="13">
        <f t="shared" si="3"/>
        <v>0.00635</v>
      </c>
      <c r="V42" s="11" t="s">
        <v>120</v>
      </c>
      <c r="W42" s="2"/>
      <c r="X42" s="13">
        <f t="shared" si="7"/>
        <v>0.127</v>
      </c>
      <c r="Y42" s="6">
        <v>1.0</v>
      </c>
    </row>
    <row r="43">
      <c r="A43" s="6" t="s">
        <v>121</v>
      </c>
      <c r="B43" s="9">
        <v>40335.0</v>
      </c>
      <c r="C43" s="10" t="s">
        <v>114</v>
      </c>
      <c r="D43" s="11">
        <v>2.0</v>
      </c>
      <c r="E43" s="6" t="s">
        <v>122</v>
      </c>
      <c r="F43" s="6" t="s">
        <v>123</v>
      </c>
      <c r="G43" s="6" t="s">
        <v>66</v>
      </c>
      <c r="H43" s="10" t="s">
        <v>55</v>
      </c>
      <c r="I43" s="10">
        <v>40.0</v>
      </c>
      <c r="J43" s="10">
        <v>50.0</v>
      </c>
      <c r="K43" s="10">
        <v>1.8</v>
      </c>
      <c r="L43" s="10">
        <v>20.0</v>
      </c>
      <c r="M43" s="6">
        <v>0.34</v>
      </c>
      <c r="N43" s="6">
        <v>1.9</v>
      </c>
      <c r="O43" s="13">
        <f t="shared" si="1"/>
        <v>64.6</v>
      </c>
      <c r="P43" s="2"/>
      <c r="Q43" s="3">
        <f t="shared" si="2"/>
        <v>8.5</v>
      </c>
      <c r="R43" s="6" t="s">
        <v>119</v>
      </c>
      <c r="S43" s="6">
        <v>50.0</v>
      </c>
      <c r="T43" s="6">
        <v>1.0</v>
      </c>
      <c r="U43" s="13">
        <f t="shared" si="3"/>
        <v>0.0085</v>
      </c>
      <c r="V43" s="11" t="s">
        <v>124</v>
      </c>
      <c r="W43" s="2"/>
      <c r="X43" s="13">
        <f t="shared" si="7"/>
        <v>0.17</v>
      </c>
      <c r="Y43" s="13">
        <f>Y42+1</f>
        <v>2</v>
      </c>
    </row>
    <row r="44" ht="49.5" customHeight="1">
      <c r="A44" s="6" t="s">
        <v>60</v>
      </c>
      <c r="B44" s="9">
        <v>40265.0</v>
      </c>
      <c r="C44" s="10" t="s">
        <v>125</v>
      </c>
      <c r="D44" s="11">
        <v>2.0</v>
      </c>
      <c r="E44" s="6" t="s">
        <v>61</v>
      </c>
      <c r="F44" s="6" t="s">
        <v>117</v>
      </c>
      <c r="G44" s="6" t="s">
        <v>66</v>
      </c>
      <c r="H44" s="10" t="s">
        <v>55</v>
      </c>
      <c r="I44" s="10">
        <v>30.0</v>
      </c>
      <c r="J44" s="10">
        <v>400.0</v>
      </c>
      <c r="K44" s="10">
        <v>4.5</v>
      </c>
      <c r="L44" s="10">
        <v>50.0</v>
      </c>
      <c r="M44" s="6">
        <v>0.25</v>
      </c>
      <c r="N44" s="6" t="s">
        <v>86</v>
      </c>
      <c r="O44" s="13" t="str">
        <f t="shared" si="1"/>
        <v>#VALUE!</v>
      </c>
      <c r="P44" s="2"/>
      <c r="Q44" s="3">
        <f t="shared" si="2"/>
        <v>8.333333333</v>
      </c>
      <c r="R44" s="2"/>
      <c r="S44" s="6">
        <v>400.0</v>
      </c>
      <c r="T44" s="6">
        <v>120.0</v>
      </c>
      <c r="U44" s="13">
        <f t="shared" si="3"/>
        <v>1</v>
      </c>
      <c r="V44" s="6" t="s">
        <v>127</v>
      </c>
      <c r="W44" s="6" t="s">
        <v>128</v>
      </c>
      <c r="X44" s="13">
        <f t="shared" si="7"/>
        <v>0.02083333333</v>
      </c>
      <c r="Y44" s="6">
        <v>1.0</v>
      </c>
    </row>
    <row r="45" ht="49.5" customHeight="1">
      <c r="A45" s="6" t="s">
        <v>60</v>
      </c>
      <c r="B45" s="9">
        <v>40265.0</v>
      </c>
      <c r="C45" s="10" t="s">
        <v>125</v>
      </c>
      <c r="D45" s="11">
        <v>2.0</v>
      </c>
      <c r="E45" s="6" t="s">
        <v>61</v>
      </c>
      <c r="F45" s="6" t="s">
        <v>126</v>
      </c>
      <c r="G45" s="6" t="s">
        <v>66</v>
      </c>
      <c r="H45" s="10" t="s">
        <v>55</v>
      </c>
      <c r="I45" s="10">
        <v>120.0</v>
      </c>
      <c r="J45" s="10">
        <v>400.0</v>
      </c>
      <c r="K45" s="10">
        <v>4.5</v>
      </c>
      <c r="L45" s="10">
        <v>50.0</v>
      </c>
      <c r="M45" s="6">
        <v>1.01</v>
      </c>
      <c r="N45" s="6" t="s">
        <v>86</v>
      </c>
      <c r="O45" s="13" t="str">
        <f t="shared" si="1"/>
        <v>#VALUE!</v>
      </c>
      <c r="P45" s="2"/>
      <c r="Q45" s="3">
        <f t="shared" si="2"/>
        <v>8.416666667</v>
      </c>
      <c r="R45" s="2"/>
      <c r="S45" s="6">
        <v>400.0</v>
      </c>
      <c r="T45" s="6">
        <v>120.0</v>
      </c>
      <c r="U45" s="13">
        <f t="shared" si="3"/>
        <v>1.01</v>
      </c>
      <c r="V45" s="6" t="s">
        <v>127</v>
      </c>
      <c r="W45" s="6" t="s">
        <v>128</v>
      </c>
      <c r="X45" s="13">
        <f t="shared" si="7"/>
        <v>0.02104166667</v>
      </c>
      <c r="Y45" s="6">
        <v>1.0</v>
      </c>
    </row>
    <row r="46" ht="33.75" customHeight="1"/>
    <row r="47">
      <c r="A47" s="2"/>
      <c r="C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2"/>
      <c r="S47" s="2"/>
      <c r="T47" s="2"/>
      <c r="U47" s="2"/>
      <c r="V47" s="2"/>
      <c r="W47" s="2"/>
    </row>
    <row r="48">
      <c r="A48" s="2"/>
      <c r="C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2"/>
      <c r="S48" s="2"/>
      <c r="T48" s="2"/>
      <c r="U48" s="2"/>
      <c r="V48" s="2"/>
      <c r="W48" s="2"/>
    </row>
    <row r="49">
      <c r="A49" s="2"/>
      <c r="C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2"/>
      <c r="S49" s="2"/>
      <c r="T49" s="2"/>
      <c r="U49" s="2"/>
      <c r="V49" s="2"/>
      <c r="W49" s="2"/>
    </row>
    <row r="50">
      <c r="A50" s="2"/>
      <c r="C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</row>
    <row r="51">
      <c r="A51" s="2"/>
      <c r="C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</row>
    <row r="52">
      <c r="A52" s="2"/>
      <c r="C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</row>
    <row r="53">
      <c r="A53" s="2"/>
      <c r="C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</row>
    <row r="54">
      <c r="A54" s="2"/>
      <c r="C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</row>
    <row r="55">
      <c r="A55" s="2"/>
      <c r="C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</row>
    <row r="56">
      <c r="A56" s="2"/>
      <c r="C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2"/>
      <c r="S56" s="2"/>
      <c r="T56" s="2"/>
      <c r="U56" s="2"/>
      <c r="V56" s="2"/>
      <c r="W56" s="2"/>
    </row>
    <row r="57">
      <c r="A57" s="2"/>
      <c r="C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2"/>
      <c r="S57" s="2"/>
      <c r="T57" s="2"/>
      <c r="U57" s="2"/>
      <c r="V57" s="2"/>
      <c r="W57" s="2"/>
    </row>
    <row r="58">
      <c r="A58" s="2"/>
      <c r="C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2"/>
      <c r="S58" s="2"/>
      <c r="T58" s="2"/>
      <c r="U58" s="2"/>
      <c r="V58" s="2"/>
      <c r="W58" s="2"/>
    </row>
    <row r="59">
      <c r="A59" s="2"/>
      <c r="C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2"/>
      <c r="S59" s="2"/>
      <c r="T59" s="2"/>
      <c r="U59" s="2"/>
      <c r="V59" s="2"/>
      <c r="W59" s="2"/>
    </row>
    <row r="60">
      <c r="A60" s="2"/>
      <c r="C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2"/>
      <c r="S60" s="2"/>
      <c r="T60" s="2"/>
      <c r="U60" s="2"/>
      <c r="V60" s="2"/>
      <c r="W60" s="2"/>
    </row>
    <row r="61">
      <c r="A61" s="2"/>
      <c r="C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2"/>
      <c r="S61" s="2"/>
      <c r="T61" s="2"/>
      <c r="U61" s="2"/>
      <c r="V61" s="2"/>
      <c r="W61" s="2"/>
    </row>
    <row r="62">
      <c r="A62" s="2"/>
      <c r="C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2"/>
      <c r="S62" s="2"/>
      <c r="T62" s="2"/>
      <c r="U62" s="2"/>
      <c r="V62" s="2"/>
      <c r="W62" s="2"/>
    </row>
    <row r="63">
      <c r="A63" s="2"/>
      <c r="C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2"/>
      <c r="S63" s="2"/>
      <c r="T63" s="2"/>
      <c r="U63" s="2"/>
      <c r="V63" s="2"/>
      <c r="W63" s="2"/>
    </row>
    <row r="64">
      <c r="A64" s="2"/>
      <c r="C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2"/>
      <c r="S64" s="2"/>
      <c r="T64" s="2"/>
      <c r="U64" s="2"/>
      <c r="V64" s="2"/>
      <c r="W64" s="2"/>
    </row>
    <row r="65">
      <c r="A65" s="2"/>
      <c r="C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2"/>
      <c r="S65" s="2"/>
      <c r="T65" s="2"/>
      <c r="U65" s="2"/>
      <c r="V65" s="2"/>
      <c r="W65" s="2"/>
    </row>
    <row r="66">
      <c r="A66" s="2"/>
      <c r="C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2"/>
      <c r="S66" s="2"/>
      <c r="T66" s="2"/>
      <c r="U66" s="2"/>
      <c r="V66" s="2"/>
      <c r="W66" s="2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52.43"/>
    <col customWidth="1" min="2" max="20" width="17.29"/>
  </cols>
  <sheetData>
    <row r="1">
      <c r="A1" s="4" t="s">
        <v>129</v>
      </c>
    </row>
    <row r="2">
      <c r="A2" s="6" t="s">
        <v>130</v>
      </c>
      <c r="B2" s="7">
        <v>1.3</v>
      </c>
    </row>
    <row r="3">
      <c r="A3" s="6" t="s">
        <v>131</v>
      </c>
      <c r="B3" s="7">
        <v>1.1</v>
      </c>
    </row>
    <row r="4">
      <c r="A4" s="6" t="s">
        <v>132</v>
      </c>
      <c r="B4" s="7">
        <v>1.0</v>
      </c>
    </row>
  </sheetData>
  <drawing r:id="rId1"/>
</worksheet>
</file>